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finna.at\SynologyDrive\Gebhard_P\EFINNA\common creative\"/>
    </mc:Choice>
  </mc:AlternateContent>
  <xr:revisionPtr revIDLastSave="0" documentId="13_ncr:1_{3D1FBF9A-5640-4976-96D9-F09CC00D0CBA}" xr6:coauthVersionLast="47" xr6:coauthVersionMax="47" xr10:uidLastSave="{00000000-0000-0000-0000-000000000000}"/>
  <bookViews>
    <workbookView xWindow="-120" yWindow="-120" windowWidth="25440" windowHeight="15270" xr2:uid="{15984E3F-25DF-4521-8972-0C9054C1E2B8}"/>
  </bookViews>
  <sheets>
    <sheet name="Info" sheetId="3" r:id="rId1"/>
    <sheet name="Dateneingabe" sheetId="1" r:id="rId2"/>
    <sheet name="Datenuebersicht" sheetId="2" r:id="rId3"/>
  </sheets>
  <definedNames>
    <definedName name="_Hlk34823186" localSheetId="1">Dateneingabe!$B$86</definedName>
    <definedName name="_Hlk34823186" localSheetId="2">Datenuebersicht!#REF!</definedName>
    <definedName name="_Toc150954270" localSheetId="0">Info!$A$16</definedName>
    <definedName name="_Toc150954271" localSheetId="0">Info!$A$32</definedName>
    <definedName name="_Toc26883349" localSheetId="1">Dateneingabe!$B$76</definedName>
    <definedName name="_Toc26883349" localSheetId="2">Datenuebersicht!#REF!</definedName>
    <definedName name="_Toc26883351" localSheetId="1">Dateneingabe!$B$77</definedName>
    <definedName name="_Toc26883351" localSheetId="2">Datenuebersicht!$B$19</definedName>
    <definedName name="_Toc26883353" localSheetId="1">Dateneingabe!$B$85</definedName>
    <definedName name="_Toc26883353" localSheetId="2">Datenuebersicht!$B$21</definedName>
    <definedName name="_Toc26883354" localSheetId="1">Dateneingabe!$B$91</definedName>
    <definedName name="_Toc26883354" localSheetId="2">Datenuebersicht!$B$22</definedName>
    <definedName name="_Toc26883355" localSheetId="1">Dateneingabe!$B$97</definedName>
    <definedName name="_Toc26883355" localSheetId="2">Datenuebersicht!$B$23</definedName>
    <definedName name="_Toc26883356" localSheetId="1">Dateneingabe!$B$104</definedName>
    <definedName name="_Toc26883356" localSheetId="2">Datenuebersicht!#REF!</definedName>
    <definedName name="_Toc26883358" localSheetId="1">Dateneingabe!$B$105</definedName>
    <definedName name="_Toc26883358" localSheetId="2">Datenuebersicht!$B$24</definedName>
    <definedName name="_Toc26883359" localSheetId="1">Dateneingabe!$B$110</definedName>
    <definedName name="_Toc26883359" localSheetId="2">Datenuebersicht!$B$25</definedName>
    <definedName name="_Toc26883360" localSheetId="1">Dateneingabe!$B$115</definedName>
    <definedName name="_Toc26883360" localSheetId="2">Datenuebersicht!$B$26</definedName>
    <definedName name="_Toc26883361" localSheetId="1">Dateneingabe!$B$120</definedName>
    <definedName name="_Toc26883361" localSheetId="2">Datenuebersicht!$B$27</definedName>
    <definedName name="_Toc26883362" localSheetId="1">Dateneingabe!$B$125</definedName>
    <definedName name="_Toc26883362" localSheetId="2">Datenuebersicht!$B$28</definedName>
    <definedName name="_Toc35790289" localSheetId="1">Dateneingabe!$B$5</definedName>
    <definedName name="_Toc35790289" localSheetId="2">Datenuebersicht!#REF!</definedName>
    <definedName name="_Toc35790294" localSheetId="1">Dateneingabe!$B$17</definedName>
    <definedName name="_Toc35790294" localSheetId="2">Datenuebersicht!$B$7</definedName>
    <definedName name="_Toc35790296" localSheetId="1">Dateneingabe!$B$26</definedName>
    <definedName name="_Toc35790296" localSheetId="2">Datenuebersicht!#REF!</definedName>
    <definedName name="_Toc35790298" localSheetId="1">Dateneingabe!$B$27</definedName>
    <definedName name="_Toc35790298" localSheetId="2">Datenuebersicht!$B$9</definedName>
    <definedName name="_Toc35790299" localSheetId="1">Dateneingabe!$B$32</definedName>
    <definedName name="_Toc35790299" localSheetId="2">Datenuebersicht!$B$10</definedName>
    <definedName name="_Toc35790300" localSheetId="1">Dateneingabe!$B$35</definedName>
    <definedName name="_Toc35790300" localSheetId="2">Datenuebersicht!$B$11</definedName>
    <definedName name="_Toc35790301" localSheetId="1">Dateneingabe!$B$40</definedName>
    <definedName name="_Toc35790301" localSheetId="2">Datenuebersicht!$B$12</definedName>
    <definedName name="_Toc35790302" localSheetId="1">Dateneingabe!$B$45</definedName>
    <definedName name="_Toc35790302" localSheetId="2">Datenuebersicht!$B$13</definedName>
    <definedName name="_Toc35790303" localSheetId="1">Dateneingabe!$B$49</definedName>
    <definedName name="_Toc35790303" localSheetId="2">Datenuebersicht!#REF!</definedName>
    <definedName name="_Toc35790305" localSheetId="1">Dateneingabe!$B$50</definedName>
    <definedName name="_Toc35790305" localSheetId="2">Datenuebersicht!$B$14</definedName>
    <definedName name="_Toc35790306" localSheetId="1">Dateneingabe!$B$55</definedName>
    <definedName name="_Toc35790306" localSheetId="2">Datenuebersicht!$B$15</definedName>
    <definedName name="_Toc35790307" localSheetId="1">Dateneingabe!$B$60</definedName>
    <definedName name="_Toc35790307" localSheetId="2">Datenuebersicht!$B$16</definedName>
    <definedName name="_Toc35790308" localSheetId="1">Dateneingabe!$B$65</definedName>
    <definedName name="_Toc35790308" localSheetId="2">Datenuebersicht!$B$17</definedName>
    <definedName name="_Toc35790309" localSheetId="1">Dateneingabe!$B$70</definedName>
    <definedName name="_Toc35790309" localSheetId="2">Datenuebersicht!$B$18</definedName>
    <definedName name="_Toc35790313" localSheetId="1">Dateneingabe!$B$81</definedName>
    <definedName name="_Toc35790313" localSheetId="2">Datenuebersicht!$B$20</definedName>
    <definedName name="_xlnm.Print_Titles" localSheetId="1">Dateneingabe!$1:$3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28" i="2"/>
  <c r="G179" i="2" s="1"/>
  <c r="F28" i="2"/>
  <c r="F179" i="2" s="1"/>
  <c r="E28" i="2"/>
  <c r="E179" i="2" s="1"/>
  <c r="G27" i="2"/>
  <c r="G141" i="2" s="1"/>
  <c r="F27" i="2"/>
  <c r="F141" i="2" s="1"/>
  <c r="E27" i="2"/>
  <c r="E141" i="2" s="1"/>
  <c r="C27" i="2"/>
  <c r="C141" i="2" s="1"/>
  <c r="G26" i="2"/>
  <c r="G107" i="2" s="1"/>
  <c r="F26" i="2"/>
  <c r="F107" i="2" s="1"/>
  <c r="H25" i="2"/>
  <c r="H73" i="2" s="1"/>
  <c r="G25" i="2"/>
  <c r="G73" i="2" s="1"/>
  <c r="F25" i="2"/>
  <c r="F73" i="2" s="1"/>
  <c r="E25" i="2"/>
  <c r="E73" i="2" s="1"/>
  <c r="G24" i="2"/>
  <c r="G40" i="2" s="1"/>
  <c r="F24" i="2"/>
  <c r="F40" i="2" s="1"/>
  <c r="E24" i="2"/>
  <c r="E40" i="2" s="1"/>
  <c r="G23" i="2"/>
  <c r="G178" i="2" s="1"/>
  <c r="F23" i="2"/>
  <c r="F178" i="2" s="1"/>
  <c r="E23" i="2"/>
  <c r="E178" i="2" s="1"/>
  <c r="G22" i="2"/>
  <c r="G140" i="2" s="1"/>
  <c r="F22" i="2"/>
  <c r="F140" i="2" s="1"/>
  <c r="E22" i="2"/>
  <c r="E140" i="2" s="1"/>
  <c r="D22" i="2"/>
  <c r="D140" i="2" s="1"/>
  <c r="C22" i="2"/>
  <c r="C140" i="2" s="1"/>
  <c r="G21" i="2"/>
  <c r="G106" i="2" s="1"/>
  <c r="F21" i="2"/>
  <c r="F106" i="2" s="1"/>
  <c r="E21" i="2"/>
  <c r="E106" i="2" s="1"/>
  <c r="H20" i="2"/>
  <c r="H72" i="2" s="1"/>
  <c r="G20" i="2"/>
  <c r="G72" i="2" s="1"/>
  <c r="F20" i="2"/>
  <c r="F72" i="2" s="1"/>
  <c r="E20" i="2"/>
  <c r="E72" i="2" s="1"/>
  <c r="D20" i="2"/>
  <c r="D72" i="2" s="1"/>
  <c r="C20" i="2"/>
  <c r="C72" i="2" s="1"/>
  <c r="G19" i="2"/>
  <c r="G39" i="2" s="1"/>
  <c r="F19" i="2"/>
  <c r="F39" i="2" s="1"/>
  <c r="E19" i="2"/>
  <c r="E39" i="2" s="1"/>
  <c r="H18" i="2"/>
  <c r="H177" i="2" s="1"/>
  <c r="G18" i="2"/>
  <c r="G177" i="2" s="1"/>
  <c r="F18" i="2"/>
  <c r="F177" i="2" s="1"/>
  <c r="E18" i="2"/>
  <c r="E177" i="2" s="1"/>
  <c r="C18" i="2"/>
  <c r="C177" i="2" s="1"/>
  <c r="G17" i="2"/>
  <c r="G139" i="2" s="1"/>
  <c r="F17" i="2"/>
  <c r="F139" i="2" s="1"/>
  <c r="E17" i="2"/>
  <c r="E139" i="2" s="1"/>
  <c r="D17" i="2"/>
  <c r="D139" i="2" s="1"/>
  <c r="C17" i="2"/>
  <c r="C139" i="2" s="1"/>
  <c r="H16" i="2"/>
  <c r="H105" i="2" s="1"/>
  <c r="G16" i="2"/>
  <c r="G105" i="2" s="1"/>
  <c r="F16" i="2"/>
  <c r="F105" i="2" s="1"/>
  <c r="E16" i="2"/>
  <c r="E105" i="2" s="1"/>
  <c r="G15" i="2"/>
  <c r="G71" i="2" s="1"/>
  <c r="F15" i="2"/>
  <c r="F71" i="2" s="1"/>
  <c r="E15" i="2"/>
  <c r="E71" i="2" s="1"/>
  <c r="D15" i="2"/>
  <c r="D71" i="2" s="1"/>
  <c r="C15" i="2"/>
  <c r="C71" i="2" s="1"/>
  <c r="H14" i="2"/>
  <c r="H38" i="2" s="1"/>
  <c r="G14" i="2"/>
  <c r="G38" i="2" s="1"/>
  <c r="F14" i="2"/>
  <c r="F38" i="2" s="1"/>
  <c r="G13" i="2"/>
  <c r="G176" i="2" s="1"/>
  <c r="F13" i="2"/>
  <c r="F176" i="2" s="1"/>
  <c r="E13" i="2"/>
  <c r="E176" i="2" s="1"/>
  <c r="C13" i="2"/>
  <c r="C176" i="2" s="1"/>
  <c r="G12" i="2"/>
  <c r="G138" i="2" s="1"/>
  <c r="F12" i="2"/>
  <c r="F138" i="2" s="1"/>
  <c r="E12" i="2"/>
  <c r="E138" i="2" s="1"/>
  <c r="H11" i="2"/>
  <c r="H104" i="2" s="1"/>
  <c r="G11" i="2"/>
  <c r="G104" i="2" s="1"/>
  <c r="F11" i="2"/>
  <c r="F104" i="2" s="1"/>
  <c r="E11" i="2"/>
  <c r="E104" i="2" s="1"/>
  <c r="C11" i="2"/>
  <c r="C104" i="2" s="1"/>
  <c r="H10" i="2"/>
  <c r="H70" i="2" s="1"/>
  <c r="G10" i="2"/>
  <c r="G70" i="2" s="1"/>
  <c r="F10" i="2"/>
  <c r="F70" i="2" s="1"/>
  <c r="E10" i="2"/>
  <c r="E70" i="2" s="1"/>
  <c r="C10" i="2"/>
  <c r="C70" i="2" s="1"/>
  <c r="G9" i="2"/>
  <c r="G37" i="2" s="1"/>
  <c r="F9" i="2"/>
  <c r="F37" i="2" s="1"/>
  <c r="E9" i="2"/>
  <c r="E37" i="2" s="1"/>
  <c r="D9" i="2"/>
  <c r="D37" i="2" s="1"/>
  <c r="C9" i="2"/>
  <c r="C37" i="2" s="1"/>
  <c r="H8" i="2"/>
  <c r="H175" i="2" s="1"/>
  <c r="G8" i="2"/>
  <c r="G175" i="2" s="1"/>
  <c r="F8" i="2"/>
  <c r="F175" i="2" s="1"/>
  <c r="G7" i="2"/>
  <c r="G137" i="2" s="1"/>
  <c r="F7" i="2"/>
  <c r="F137" i="2" s="1"/>
  <c r="E7" i="2"/>
  <c r="E137" i="2" s="1"/>
  <c r="C7" i="2"/>
  <c r="C137" i="2" s="1"/>
  <c r="G6" i="2"/>
  <c r="G103" i="2" s="1"/>
  <c r="F6" i="2"/>
  <c r="F103" i="2" s="1"/>
  <c r="E6" i="2"/>
  <c r="E103" i="2" s="1"/>
  <c r="D6" i="2"/>
  <c r="D103" i="2" s="1"/>
  <c r="C6" i="2"/>
  <c r="C103" i="2" s="1"/>
  <c r="G5" i="2"/>
  <c r="G69" i="2" s="1"/>
  <c r="F5" i="2"/>
  <c r="F69" i="2" s="1"/>
  <c r="E5" i="2"/>
  <c r="E69" i="2" s="1"/>
  <c r="D5" i="2"/>
  <c r="D69" i="2" s="1"/>
  <c r="C5" i="2"/>
  <c r="C69" i="2" s="1"/>
  <c r="H4" i="2"/>
  <c r="H36" i="2" s="1"/>
  <c r="G4" i="2"/>
  <c r="G36" i="2" s="1"/>
  <c r="F4" i="2"/>
  <c r="F36" i="2" s="1"/>
  <c r="E4" i="2"/>
  <c r="E36" i="2" s="1"/>
  <c r="F129" i="1"/>
  <c r="K128" i="1"/>
  <c r="H128" i="1"/>
  <c r="H125" i="1" s="1"/>
  <c r="H28" i="2" s="1"/>
  <c r="H179" i="2" s="1"/>
  <c r="B128" i="1"/>
  <c r="G125" i="1"/>
  <c r="F125" i="1"/>
  <c r="E125" i="1"/>
  <c r="D125" i="1"/>
  <c r="D28" i="2" s="1"/>
  <c r="D179" i="2" s="1"/>
  <c r="C125" i="1"/>
  <c r="C28" i="2" s="1"/>
  <c r="C179" i="2" s="1"/>
  <c r="K123" i="1"/>
  <c r="H123" i="1"/>
  <c r="H120" i="1" s="1"/>
  <c r="H27" i="2" s="1"/>
  <c r="H141" i="2" s="1"/>
  <c r="B123" i="1"/>
  <c r="G120" i="1"/>
  <c r="F120" i="1"/>
  <c r="E120" i="1"/>
  <c r="D120" i="1"/>
  <c r="D27" i="2" s="1"/>
  <c r="D141" i="2" s="1"/>
  <c r="C120" i="1"/>
  <c r="K118" i="1"/>
  <c r="H118" i="1"/>
  <c r="B118" i="1"/>
  <c r="H115" i="1"/>
  <c r="H26" i="2" s="1"/>
  <c r="H107" i="2" s="1"/>
  <c r="G115" i="1"/>
  <c r="F115" i="1"/>
  <c r="E115" i="1"/>
  <c r="E26" i="2" s="1"/>
  <c r="E107" i="2" s="1"/>
  <c r="D115" i="1"/>
  <c r="D26" i="2" s="1"/>
  <c r="D107" i="2" s="1"/>
  <c r="C115" i="1"/>
  <c r="C26" i="2" s="1"/>
  <c r="C107" i="2" s="1"/>
  <c r="K113" i="1"/>
  <c r="H113" i="1"/>
  <c r="H110" i="1" s="1"/>
  <c r="B113" i="1"/>
  <c r="G110" i="1"/>
  <c r="G129" i="1" s="1"/>
  <c r="F110" i="1"/>
  <c r="E110" i="1"/>
  <c r="D110" i="1"/>
  <c r="C110" i="1"/>
  <c r="C25" i="2" s="1"/>
  <c r="C73" i="2" s="1"/>
  <c r="K108" i="1"/>
  <c r="H108" i="1"/>
  <c r="H105" i="1" s="1"/>
  <c r="H24" i="2" s="1"/>
  <c r="H40" i="2" s="1"/>
  <c r="B108" i="1"/>
  <c r="G105" i="1"/>
  <c r="F105" i="1"/>
  <c r="E105" i="1"/>
  <c r="D105" i="1"/>
  <c r="D24" i="2" s="1"/>
  <c r="D40" i="2" s="1"/>
  <c r="C105" i="1"/>
  <c r="C24" i="2" s="1"/>
  <c r="C40" i="2" s="1"/>
  <c r="K101" i="1"/>
  <c r="H101" i="1"/>
  <c r="K100" i="1"/>
  <c r="H100" i="1"/>
  <c r="B100" i="1"/>
  <c r="H97" i="1"/>
  <c r="H23" i="2" s="1"/>
  <c r="H178" i="2" s="1"/>
  <c r="G97" i="1"/>
  <c r="F97" i="1"/>
  <c r="E97" i="1"/>
  <c r="D97" i="1"/>
  <c r="D23" i="2" s="1"/>
  <c r="D178" i="2" s="1"/>
  <c r="C97" i="1"/>
  <c r="C23" i="2" s="1"/>
  <c r="C178" i="2" s="1"/>
  <c r="K95" i="1"/>
  <c r="H95" i="1"/>
  <c r="K94" i="1"/>
  <c r="H94" i="1"/>
  <c r="B94" i="1"/>
  <c r="G91" i="1"/>
  <c r="F91" i="1"/>
  <c r="E91" i="1"/>
  <c r="D91" i="1"/>
  <c r="C91" i="1"/>
  <c r="K89" i="1"/>
  <c r="H89" i="1"/>
  <c r="K88" i="1"/>
  <c r="H88" i="1"/>
  <c r="H85" i="1" s="1"/>
  <c r="H21" i="2" s="1"/>
  <c r="H106" i="2" s="1"/>
  <c r="B88" i="1"/>
  <c r="G85" i="1"/>
  <c r="F85" i="1"/>
  <c r="E85" i="1"/>
  <c r="D85" i="1"/>
  <c r="D21" i="2" s="1"/>
  <c r="D106" i="2" s="1"/>
  <c r="C85" i="1"/>
  <c r="C21" i="2" s="1"/>
  <c r="C106" i="2" s="1"/>
  <c r="K83" i="1"/>
  <c r="H83" i="1"/>
  <c r="K82" i="1"/>
  <c r="H82" i="1"/>
  <c r="H81" i="1"/>
  <c r="G81" i="1"/>
  <c r="F81" i="1"/>
  <c r="E81" i="1"/>
  <c r="D81" i="1"/>
  <c r="C81" i="1"/>
  <c r="K79" i="1"/>
  <c r="H79" i="1"/>
  <c r="K78" i="1"/>
  <c r="H78" i="1"/>
  <c r="G77" i="1"/>
  <c r="G102" i="1" s="1"/>
  <c r="F77" i="1"/>
  <c r="F102" i="1" s="1"/>
  <c r="E77" i="1"/>
  <c r="D77" i="1"/>
  <c r="D19" i="2" s="1"/>
  <c r="D39" i="2" s="1"/>
  <c r="C77" i="1"/>
  <c r="C19" i="2" s="1"/>
  <c r="C39" i="2" s="1"/>
  <c r="F74" i="1"/>
  <c r="K73" i="1"/>
  <c r="H73" i="1"/>
  <c r="H70" i="1" s="1"/>
  <c r="B73" i="1"/>
  <c r="G70" i="1"/>
  <c r="F70" i="1"/>
  <c r="E70" i="1"/>
  <c r="D70" i="1"/>
  <c r="D18" i="2" s="1"/>
  <c r="D177" i="2" s="1"/>
  <c r="C70" i="1"/>
  <c r="K68" i="1"/>
  <c r="H68" i="1"/>
  <c r="H65" i="1" s="1"/>
  <c r="H17" i="2" s="1"/>
  <c r="H139" i="2" s="1"/>
  <c r="B68" i="1"/>
  <c r="G65" i="1"/>
  <c r="F65" i="1"/>
  <c r="E65" i="1"/>
  <c r="D65" i="1"/>
  <c r="C65" i="1"/>
  <c r="K63" i="1"/>
  <c r="H63" i="1"/>
  <c r="B63" i="1"/>
  <c r="H60" i="1"/>
  <c r="G60" i="1"/>
  <c r="F60" i="1"/>
  <c r="E60" i="1"/>
  <c r="D60" i="1"/>
  <c r="D16" i="2" s="1"/>
  <c r="D105" i="2" s="1"/>
  <c r="C60" i="1"/>
  <c r="C16" i="2" s="1"/>
  <c r="C105" i="2" s="1"/>
  <c r="K58" i="1"/>
  <c r="H58" i="1"/>
  <c r="H55" i="1" s="1"/>
  <c r="H15" i="2" s="1"/>
  <c r="H71" i="2" s="1"/>
  <c r="B58" i="1"/>
  <c r="G55" i="1"/>
  <c r="G74" i="1" s="1"/>
  <c r="F55" i="1"/>
  <c r="E55" i="1"/>
  <c r="D55" i="1"/>
  <c r="C55" i="1"/>
  <c r="K53" i="1"/>
  <c r="H53" i="1"/>
  <c r="H50" i="1" s="1"/>
  <c r="B53" i="1"/>
  <c r="G50" i="1"/>
  <c r="F50" i="1"/>
  <c r="E50" i="1"/>
  <c r="E74" i="1" s="1"/>
  <c r="D50" i="1"/>
  <c r="D14" i="2" s="1"/>
  <c r="D38" i="2" s="1"/>
  <c r="C50" i="1"/>
  <c r="K46" i="1"/>
  <c r="H46" i="1"/>
  <c r="H45" i="1"/>
  <c r="H13" i="2" s="1"/>
  <c r="H176" i="2" s="1"/>
  <c r="G45" i="1"/>
  <c r="F45" i="1"/>
  <c r="E45" i="1"/>
  <c r="D45" i="1"/>
  <c r="D13" i="2" s="1"/>
  <c r="D176" i="2" s="1"/>
  <c r="C45" i="1"/>
  <c r="K43" i="1"/>
  <c r="H43" i="1"/>
  <c r="H40" i="1" s="1"/>
  <c r="H12" i="2" s="1"/>
  <c r="H138" i="2" s="1"/>
  <c r="B43" i="1"/>
  <c r="G40" i="1"/>
  <c r="F40" i="1"/>
  <c r="E40" i="1"/>
  <c r="D40" i="1"/>
  <c r="D12" i="2" s="1"/>
  <c r="D138" i="2" s="1"/>
  <c r="C40" i="1"/>
  <c r="C12" i="2" s="1"/>
  <c r="C138" i="2" s="1"/>
  <c r="K38" i="1"/>
  <c r="H38" i="1"/>
  <c r="H35" i="1" s="1"/>
  <c r="B38" i="1"/>
  <c r="G35" i="1"/>
  <c r="F35" i="1"/>
  <c r="E35" i="1"/>
  <c r="D35" i="1"/>
  <c r="D11" i="2" s="1"/>
  <c r="D104" i="2" s="1"/>
  <c r="C35" i="1"/>
  <c r="K33" i="1"/>
  <c r="H32" i="1"/>
  <c r="G32" i="1"/>
  <c r="F32" i="1"/>
  <c r="E32" i="1"/>
  <c r="D32" i="1"/>
  <c r="D10" i="2" s="1"/>
  <c r="D70" i="2" s="1"/>
  <c r="C32" i="1"/>
  <c r="K30" i="1"/>
  <c r="H30" i="1"/>
  <c r="H27" i="1" s="1"/>
  <c r="H9" i="2" s="1"/>
  <c r="H37" i="2" s="1"/>
  <c r="B30" i="1"/>
  <c r="G27" i="1"/>
  <c r="G47" i="1" s="1"/>
  <c r="F27" i="1"/>
  <c r="F47" i="1" s="1"/>
  <c r="E27" i="1"/>
  <c r="D27" i="1"/>
  <c r="C27" i="1"/>
  <c r="E24" i="1"/>
  <c r="K23" i="1"/>
  <c r="H23" i="1"/>
  <c r="H20" i="1" s="1"/>
  <c r="B23" i="1"/>
  <c r="G20" i="1"/>
  <c r="F20" i="1"/>
  <c r="E20" i="1"/>
  <c r="E8" i="2" s="1"/>
  <c r="E175" i="2" s="1"/>
  <c r="D20" i="1"/>
  <c r="D8" i="2" s="1"/>
  <c r="D175" i="2" s="1"/>
  <c r="C20" i="1"/>
  <c r="C8" i="2" s="1"/>
  <c r="C175" i="2" s="1"/>
  <c r="K18" i="1"/>
  <c r="H18" i="1"/>
  <c r="H17" i="1" s="1"/>
  <c r="H7" i="2" s="1"/>
  <c r="H137" i="2" s="1"/>
  <c r="G17" i="1"/>
  <c r="F17" i="1"/>
  <c r="E17" i="1"/>
  <c r="D17" i="1"/>
  <c r="D7" i="2" s="1"/>
  <c r="D137" i="2" s="1"/>
  <c r="C17" i="1"/>
  <c r="K15" i="1"/>
  <c r="H15" i="1"/>
  <c r="H14" i="1" s="1"/>
  <c r="H6" i="2" s="1"/>
  <c r="H103" i="2" s="1"/>
  <c r="G14" i="1"/>
  <c r="F14" i="1"/>
  <c r="F24" i="1" s="1"/>
  <c r="E14" i="1"/>
  <c r="D14" i="1"/>
  <c r="C14" i="1"/>
  <c r="K12" i="1"/>
  <c r="H12" i="1"/>
  <c r="H9" i="1" s="1"/>
  <c r="H5" i="2" s="1"/>
  <c r="H69" i="2" s="1"/>
  <c r="B12" i="1"/>
  <c r="G9" i="1"/>
  <c r="F9" i="1"/>
  <c r="E9" i="1"/>
  <c r="D9" i="1"/>
  <c r="C9" i="1"/>
  <c r="K7" i="1"/>
  <c r="H7" i="1"/>
  <c r="H6" i="1"/>
  <c r="G6" i="1"/>
  <c r="G24" i="1" s="1"/>
  <c r="F6" i="1"/>
  <c r="E6" i="1"/>
  <c r="D6" i="1"/>
  <c r="D4" i="2" s="1"/>
  <c r="D36" i="2" s="1"/>
  <c r="C6" i="1"/>
  <c r="D129" i="1" l="1"/>
  <c r="E129" i="1"/>
  <c r="D25" i="2"/>
  <c r="D73" i="2" s="1"/>
  <c r="D102" i="1"/>
  <c r="C74" i="1"/>
  <c r="D74" i="1"/>
  <c r="C14" i="2"/>
  <c r="C38" i="2" s="1"/>
  <c r="E14" i="2"/>
  <c r="E38" i="2" s="1"/>
  <c r="C47" i="1"/>
  <c r="D47" i="1"/>
  <c r="H91" i="1"/>
  <c r="H22" i="2" s="1"/>
  <c r="H140" i="2" s="1"/>
  <c r="H74" i="1"/>
  <c r="H77" i="1"/>
  <c r="H19" i="2" s="1"/>
  <c r="H39" i="2" s="1"/>
  <c r="C24" i="1"/>
  <c r="C4" i="2"/>
  <c r="C36" i="2" s="1"/>
  <c r="M4" i="2"/>
  <c r="O5" i="2"/>
  <c r="Q6" i="2"/>
  <c r="N4" i="2"/>
  <c r="P5" i="2"/>
  <c r="O4" i="2"/>
  <c r="Q5" i="2"/>
  <c r="M7" i="2"/>
  <c r="N3" i="2"/>
  <c r="P4" i="2"/>
  <c r="R5" i="2"/>
  <c r="N7" i="2"/>
  <c r="Q4" i="2"/>
  <c r="M6" i="2"/>
  <c r="O7" i="2"/>
  <c r="P3" i="2"/>
  <c r="R4" i="2"/>
  <c r="N6" i="2"/>
  <c r="P7" i="2"/>
  <c r="Q3" i="2"/>
  <c r="M5" i="2"/>
  <c r="O6" i="2"/>
  <c r="Q7" i="2"/>
  <c r="N5" i="2"/>
  <c r="P6" i="2"/>
  <c r="R7" i="2"/>
  <c r="H102" i="1"/>
  <c r="H129" i="1"/>
  <c r="H47" i="1"/>
  <c r="H24" i="1"/>
  <c r="D24" i="1"/>
  <c r="K24" i="1" s="1"/>
  <c r="C102" i="1"/>
  <c r="K102" i="1" s="1"/>
  <c r="E47" i="1"/>
  <c r="E102" i="1"/>
  <c r="C129" i="1"/>
  <c r="K129" i="1" s="1"/>
  <c r="R3" i="2" l="1"/>
  <c r="O3" i="2"/>
  <c r="K74" i="1"/>
  <c r="K47" i="1"/>
  <c r="R6" i="2"/>
  <c r="M3" i="2"/>
</calcChain>
</file>

<file path=xl/sharedStrings.xml><?xml version="1.0" encoding="utf-8"?>
<sst xmlns="http://schemas.openxmlformats.org/spreadsheetml/2006/main" count="578" uniqueCount="251">
  <si>
    <t>GWÖ-Rechner für die Ermittlung der Punkteanzahl / Spinnen-Diagramm</t>
  </si>
  <si>
    <t>Marburg-Biedenkopf</t>
  </si>
  <si>
    <t>BG</t>
  </si>
  <si>
    <t>Text</t>
  </si>
  <si>
    <t>Berichts-zeitraum</t>
  </si>
  <si>
    <t>Review</t>
  </si>
  <si>
    <t>Review-Potential</t>
  </si>
  <si>
    <t>aktuelle Situation</t>
  </si>
  <si>
    <t>eigener Zielwert</t>
  </si>
  <si>
    <t>maximal erreichbar</t>
  </si>
  <si>
    <t>Wert</t>
  </si>
  <si>
    <t>Prinzip</t>
  </si>
  <si>
    <t>Abweich. Review</t>
  </si>
  <si>
    <t xml:space="preserve">A </t>
  </si>
  <si>
    <t>A-Lieferant*innen, Dienstleister*innen</t>
  </si>
  <si>
    <t>A1</t>
  </si>
  <si>
    <t>A1-Grundrechtsschutz und Menschenwürde in der Lieferkette</t>
  </si>
  <si>
    <t>Menschenwürde</t>
  </si>
  <si>
    <t>Rechtsstaatsprinzip</t>
  </si>
  <si>
    <t>A1.1</t>
  </si>
  <si>
    <t>A1.1-Grundrechtsschutz in der Lieferkette</t>
  </si>
  <si>
    <t>A2</t>
  </si>
  <si>
    <t>A2-Nutzen für die Gemeinde</t>
  </si>
  <si>
    <t>Solidarität</t>
  </si>
  <si>
    <t>Gemeinnutz</t>
  </si>
  <si>
    <t>A2.1</t>
  </si>
  <si>
    <t>A2.1-Nutzen für die Bevölkerung</t>
  </si>
  <si>
    <t>A2.2</t>
  </si>
  <si>
    <t>A2.2-Solidarische Geschäftsbedingungen</t>
  </si>
  <si>
    <t xml:space="preserve"> </t>
  </si>
  <si>
    <t>A3</t>
  </si>
  <si>
    <t xml:space="preserve">A3-Ökologische Verantwortung für die Lieferkette </t>
  </si>
  <si>
    <t>Ökologische Nachhaltigkeit</t>
  </si>
  <si>
    <t>Umweltverantwortung</t>
  </si>
  <si>
    <t>A3.1</t>
  </si>
  <si>
    <t>A3.1-Umweltschutz in der Lieferkette</t>
  </si>
  <si>
    <t>A4</t>
  </si>
  <si>
    <t>A4-Soziale Verantwortung für die Lieferkette</t>
  </si>
  <si>
    <t>Soziale Gerechtigkeit</t>
  </si>
  <si>
    <t>Sozialstaatsprinzip</t>
  </si>
  <si>
    <t>A4.1</t>
  </si>
  <si>
    <t>A4.1-Sozialstandards in der Lieferkette</t>
  </si>
  <si>
    <t>A5</t>
  </si>
  <si>
    <t>A5-Öffentliche Rechenschaft und Mitsprache</t>
  </si>
  <si>
    <t>Tranparenz &amp; demokratische Mitbestimmung</t>
  </si>
  <si>
    <t>Demokratie</t>
  </si>
  <si>
    <t>A5.1</t>
  </si>
  <si>
    <t>A5.1-Transparenz für Lieferant*innen</t>
  </si>
  <si>
    <t>A5.2</t>
  </si>
  <si>
    <t>A5.2-Mitentscheidung für Einwohner*innen</t>
  </si>
  <si>
    <t>AGes</t>
  </si>
  <si>
    <t>B</t>
  </si>
  <si>
    <t>B-Finanzpartner*innen, Geldgeber*innen (Schweiz: Steuerzahler*innen)</t>
  </si>
  <si>
    <t>B1</t>
  </si>
  <si>
    <t>B1-Menschenwürde im Finanzgebaren</t>
  </si>
  <si>
    <t>B1.1</t>
  </si>
  <si>
    <t xml:space="preserve">B1.1-Integres Verhältnis zu Finanzpartner*innen </t>
  </si>
  <si>
    <t>B1.2</t>
  </si>
  <si>
    <r>
      <t>B1.2-Rechte von Steuerzahler*innen</t>
    </r>
    <r>
      <rPr>
        <sz val="11"/>
        <rFont val="Calibri"/>
        <family val="2"/>
        <scheme val="minor"/>
      </rPr>
      <t xml:space="preserve"> </t>
    </r>
    <r>
      <rPr>
        <sz val="12"/>
        <rFont val="Arial"/>
        <family val="2"/>
      </rPr>
      <t>(</t>
    </r>
    <r>
      <rPr>
        <sz val="11"/>
        <rFont val="Arial"/>
        <family val="2"/>
      </rPr>
      <t>nur für die Schweiz anwendbar</t>
    </r>
    <r>
      <rPr>
        <sz val="12"/>
        <rFont val="Arial"/>
        <family val="2"/>
      </rPr>
      <t>)</t>
    </r>
  </si>
  <si>
    <t>B2</t>
  </si>
  <si>
    <t>B2-Gemeinnutz im Finanzgebaren</t>
  </si>
  <si>
    <t>B2.1</t>
  </si>
  <si>
    <t>B2.1-Ausgewogenes Verhältnis von Leistungen und Finanzen aller Gemeinden</t>
  </si>
  <si>
    <t>B3</t>
  </si>
  <si>
    <t>B3-Ökologische Verantwortung der Finanzpolitik</t>
  </si>
  <si>
    <t>B3.1</t>
  </si>
  <si>
    <t>B3.1-Umweltgerechte Haushalts- und Finanzpolitik</t>
  </si>
  <si>
    <t>B3.2</t>
  </si>
  <si>
    <t>B3.2-Umweltgerechte Anlagenpolitik</t>
  </si>
  <si>
    <t>B4</t>
  </si>
  <si>
    <t>B4-Soziale Verantwortung der Finanzpolitik</t>
  </si>
  <si>
    <t>B4.1</t>
  </si>
  <si>
    <t>B4.1-Sozial gerechte Haushalts- und Finanzpolitik</t>
  </si>
  <si>
    <t>B4.2</t>
  </si>
  <si>
    <t>B4.2-Sozial gerechte Anlagepolitik</t>
  </si>
  <si>
    <t>B5</t>
  </si>
  <si>
    <t>B5-Rechenschaft und Partizipation in der Finanzpolitik</t>
  </si>
  <si>
    <t>B5.1</t>
  </si>
  <si>
    <t>B5.1-Rechenschaftsablage und Partizipation</t>
  </si>
  <si>
    <t>BGes</t>
  </si>
  <si>
    <t>C</t>
  </si>
  <si>
    <t>C-Verwaltung</t>
  </si>
  <si>
    <t>C1</t>
  </si>
  <si>
    <t>C1-Individuelle Rechts- und Gleichstellung</t>
  </si>
  <si>
    <t>C1.1</t>
  </si>
  <si>
    <t>C1.1-Respekt gegenüber Einzelnen in der Organisation</t>
  </si>
  <si>
    <t>C1.2</t>
  </si>
  <si>
    <t>C1.2-Sicherheit und Gesundheit</t>
  </si>
  <si>
    <t>C2</t>
  </si>
  <si>
    <t>C2-Zielvereinbarung für das Gemeinwohl</t>
  </si>
  <si>
    <t>C2.1</t>
  </si>
  <si>
    <t>C2.1-Solidarische Zusammenarbeit</t>
  </si>
  <si>
    <t>C2.2</t>
  </si>
  <si>
    <t>C2.2-Dienstleistungsorientierung auf den Gemeinnutz</t>
  </si>
  <si>
    <t>C3</t>
  </si>
  <si>
    <t>C3-Förderung ökologischen Verhaltens</t>
  </si>
  <si>
    <t>C3.1</t>
  </si>
  <si>
    <t>C3.1-Umweltschonende Mobilität</t>
  </si>
  <si>
    <t>C3.2</t>
  </si>
  <si>
    <t>C3.2-Ökologische Kultur</t>
  </si>
  <si>
    <t>C4</t>
  </si>
  <si>
    <t>C4-Gerechte Verteilung der Arbeit</t>
  </si>
  <si>
    <t>C4.1</t>
  </si>
  <si>
    <t>C4.1-Gerechte Zuteilung der Arbeit</t>
  </si>
  <si>
    <t>C4.2</t>
  </si>
  <si>
    <t>C4.2-Soziale und gerechte Arbeitszeitgestaltung</t>
  </si>
  <si>
    <t>C5</t>
  </si>
  <si>
    <t>C5-Transparez und demokratische Prozesse</t>
  </si>
  <si>
    <t>C5.1</t>
  </si>
  <si>
    <t>C5.1-Transparenz in Informations- und Kommunikationsprozessen</t>
  </si>
  <si>
    <t>C5.2</t>
  </si>
  <si>
    <t>C5.2-Demokratische Entscheidungsprozesse</t>
  </si>
  <si>
    <t>CGes</t>
  </si>
  <si>
    <t>Verwaltung</t>
  </si>
  <si>
    <t>D</t>
  </si>
  <si>
    <t>D-Bevölkerung und Wirtschaft</t>
  </si>
  <si>
    <t>D1</t>
  </si>
  <si>
    <t>D1-Schutz des Individuums, Rechtsgleichheit</t>
  </si>
  <si>
    <t>D1.1</t>
  </si>
  <si>
    <t>D1.1-Wohl des Individuums in der Gemeinde</t>
  </si>
  <si>
    <t>D1.2</t>
  </si>
  <si>
    <t>D1.2-Menschenwürdiges Wirtschaften in der Gemeinde</t>
  </si>
  <si>
    <t>D2</t>
  </si>
  <si>
    <t>D2-Gesamtwohl in der Gemeinde</t>
  </si>
  <si>
    <t>D2.1</t>
  </si>
  <si>
    <t>D2.1-Gesellschaftliches Wohlergehen</t>
  </si>
  <si>
    <t>D2.2</t>
  </si>
  <si>
    <t>D2.2-Solidarisches Wirtschaften in der Gemeinde</t>
  </si>
  <si>
    <t>D3</t>
  </si>
  <si>
    <t>D3-Ökologische Gestaltung von öffentlichen Leistung</t>
  </si>
  <si>
    <t>D3.1.1</t>
  </si>
  <si>
    <t>D3.1.1-Nachhaltigkeit öffentlicher Leistungen</t>
  </si>
  <si>
    <t>D3.1.2</t>
  </si>
  <si>
    <t>D3.1.2-Schaffung einer ökologischen Kultur in der Gemeinde</t>
  </si>
  <si>
    <t>D3.2</t>
  </si>
  <si>
    <t>D3.2-Ökologisches Wirtschaften in der Gemeinde</t>
  </si>
  <si>
    <t>D4</t>
  </si>
  <si>
    <t>D4-Soziale Gestaltung der öffentlichen Leistung</t>
  </si>
  <si>
    <t>D4.1.1</t>
  </si>
  <si>
    <t>D4.1.1-Soziale Gerechtigkeit öffentlicher Leistungen</t>
  </si>
  <si>
    <t>D4.1.2</t>
  </si>
  <si>
    <t>D4.1.2-Schaffung einer sozialen Kultur in der Gemeinde</t>
  </si>
  <si>
    <t>D4.2</t>
  </si>
  <si>
    <t>D4.2-Soziales Wirtschaften in der Gemeinde</t>
  </si>
  <si>
    <t>D5</t>
  </si>
  <si>
    <t>D5 - Transparz und demokratische Einbindung</t>
  </si>
  <si>
    <t>D5.1.1</t>
  </si>
  <si>
    <t>D5.1.1-Transparenz</t>
  </si>
  <si>
    <t>D5.1.2</t>
  </si>
  <si>
    <t>D5.1.2-Demokratische Beteiligung</t>
  </si>
  <si>
    <t>D5.2</t>
  </si>
  <si>
    <t>D5.2-Mitwirken der lokalen Wirtschaftsträger bei der Standortentwicklung</t>
  </si>
  <si>
    <t>DGes</t>
  </si>
  <si>
    <t>E</t>
  </si>
  <si>
    <t>E-Staat, Gesellschaft, Natur</t>
  </si>
  <si>
    <t>E1</t>
  </si>
  <si>
    <t>E1-menschenwürdiges Leben im Umfeld der Gemeinde</t>
  </si>
  <si>
    <t>E1.1</t>
  </si>
  <si>
    <t>E1.1-Rechte und Interessen Dritter im Umfeld der Gemeinde</t>
  </si>
  <si>
    <t>E1.2</t>
  </si>
  <si>
    <t>E1.2-Langzeitverantwortung für Mensch und Natur</t>
  </si>
  <si>
    <t>E2</t>
  </si>
  <si>
    <t>E2 - Gesamtwohl über die Gemeinde hinaus</t>
  </si>
  <si>
    <t>E2.1</t>
  </si>
  <si>
    <t>E2.1-Wohl des Gemeinwesens über die Gemeinde hinaus</t>
  </si>
  <si>
    <t>E2.2</t>
  </si>
  <si>
    <t>E2.2-Wahrung der Artenvielfalt</t>
  </si>
  <si>
    <t>E3</t>
  </si>
  <si>
    <t>E3 - Ökologische Auswirkungen über die Gemeinde hinaus</t>
  </si>
  <si>
    <t>E3.1</t>
  </si>
  <si>
    <t>E3.1-Ökologische Verantwortung für das Umfeld der Gemeinde</t>
  </si>
  <si>
    <t>E3.2</t>
  </si>
  <si>
    <t>E3.2-Vermeidung irreversibler Entscheide</t>
  </si>
  <si>
    <t>E4</t>
  </si>
  <si>
    <t>E4-Beitrag zum sozialen Ausgleich über die Gemeinde hinaus</t>
  </si>
  <si>
    <t>E4.1</t>
  </si>
  <si>
    <t>E4.1-Soziale Gleichheit im Umfeld der Gemeinde</t>
  </si>
  <si>
    <t>E4.2</t>
  </si>
  <si>
    <t>E4.2-Erhalt des Naturbezugs für alle Menschen</t>
  </si>
  <si>
    <t>E5</t>
  </si>
  <si>
    <t>E5-Transparenz und demokratische Mitwirkung des Umfelds der Gemeinde</t>
  </si>
  <si>
    <t>E5.1</t>
  </si>
  <si>
    <t>E5.1-Partizipation der Menschen aus dem Umfeld der Gemeinde</t>
  </si>
  <si>
    <t>E5.2</t>
  </si>
  <si>
    <t>E5.2-Natur als Mitwelt des Menschen</t>
  </si>
  <si>
    <t>EGes</t>
  </si>
  <si>
    <t>Datenübersicht</t>
  </si>
  <si>
    <t>Unsere Einstufung gemäß Stufenmodell</t>
  </si>
  <si>
    <t>Zusammenzug aller Werte</t>
  </si>
  <si>
    <t>Transparenz &amp; Demokratie</t>
  </si>
  <si>
    <t>C5-Transparenz und demokratische Prozesse</t>
  </si>
  <si>
    <t>D3-Ökologische Gestaltung der öffentlichen Leistung</t>
  </si>
  <si>
    <t>D5-Transparenz und demokratische Einbindung</t>
  </si>
  <si>
    <t>E1-Menschenwürdiges Leben im Umfeld der Gemeinde</t>
  </si>
  <si>
    <t>E2-Gesamtwohl über die Gemeinde hinaus</t>
  </si>
  <si>
    <t>E3-ökologische Auswirkungen über die Gemeinde hinaus</t>
  </si>
  <si>
    <t>B1-Ethisches Finanzgebaren / Geld und Mensch</t>
  </si>
  <si>
    <t>C1-Individuellle Rechts- und Gleichstellung</t>
  </si>
  <si>
    <t>C2-Gemeinsame Zielvereinbarung für das Gemeinwohl</t>
  </si>
  <si>
    <t>D2-Gesamtwohl der Gemeinde</t>
  </si>
  <si>
    <t>A3-Ökologische Verantwortung für die Lieferkette</t>
  </si>
  <si>
    <t>C4-Gerechte Verteilung von Arbeit</t>
  </si>
  <si>
    <t>Review Potential</t>
  </si>
  <si>
    <t>E3-Ökologische Auswirkungen über die Gemeinde hinaus</t>
  </si>
  <si>
    <t>Gemeinwohl-Aspekt</t>
  </si>
  <si>
    <t>Bewertung Matrix  öffentliche Hand</t>
  </si>
  <si>
    <t>Version V2.1.A</t>
  </si>
  <si>
    <t>Pilotprojekt im Auftrag des Matrix Entwicklungsteam</t>
  </si>
  <si>
    <t xml:space="preserve">Gemeinden </t>
  </si>
  <si>
    <t xml:space="preserve">Version Gültig IM DACH-Raum bis Dezember 2026 </t>
  </si>
  <si>
    <t>Überarbeitet von Anke Butscher und Philippe Mastronardi</t>
  </si>
  <si>
    <t>Stand: November 2023</t>
  </si>
  <si>
    <t>Lizensiert unter Common Creatives</t>
  </si>
  <si>
    <t>Autor:innen</t>
  </si>
  <si>
    <t>Die Weiterentwicklung erfolgte auf der Basis V2.0 die von folgenden</t>
  </si>
  <si>
    <t xml:space="preserve"> Personen entwickelt wurde:</t>
  </si>
  <si>
    <t>A - Anke Butscher,</t>
  </si>
  <si>
    <t>B - Gebhard Moser</t>
  </si>
  <si>
    <t>C - Ulrike Amann</t>
  </si>
  <si>
    <t>D - David Hervas, Bernhard Oberrauch</t>
  </si>
  <si>
    <t>E - Philippe Mastronardi, Kurt Egger</t>
  </si>
  <si>
    <t xml:space="preserve">Für Österreich, Deutschland und Schweiz: </t>
  </si>
  <si>
    <t>public-sector-dach@ecogood.org</t>
  </si>
  <si>
    <t xml:space="preserve">Für Italien: </t>
  </si>
  <si>
    <t>gemeinden@febc.eu, comuni@febc.eu</t>
  </si>
  <si>
    <t xml:space="preserve">Für englischsprachige Länder: </t>
  </si>
  <si>
    <t>municipalities@ecogood.org</t>
  </si>
  <si>
    <t xml:space="preserve">Für Spanien: </t>
  </si>
  <si>
    <t>nodo-municipios@economia-del-bien-comun.es</t>
  </si>
  <si>
    <t>Weiterentwicklung Version V2.1.A</t>
  </si>
  <si>
    <t>Die Weiterentwicklung auf die V2.1.A erfolgte im Auftrag des M</t>
  </si>
  <si>
    <t>atrix Entwicklungsteam Gemeinden.</t>
  </si>
  <si>
    <t>Neben den Hauptautor:innen Anke Butscher und Philippe Mastronardi</t>
  </si>
  <si>
    <t xml:space="preserve"> standen Ulrike Amann und Gebhard Moser unterstützend zur Verfügung.</t>
  </si>
  <si>
    <t>Autoren und Herausgeber:</t>
  </si>
  <si>
    <t>Philippe. Mastronardi, Anke Butscher, Ulrike Amann, Gebhard Moser</t>
  </si>
  <si>
    <r>
      <t>Datum:</t>
    </r>
    <r>
      <rPr>
        <sz val="11"/>
        <color theme="1"/>
        <rFont val="Arial"/>
        <family val="2"/>
      </rPr>
      <t xml:space="preserve"> November 2023</t>
    </r>
  </si>
  <si>
    <t>Quelle/Archiv: https://austria.econgood.org/cc/public-sector/#V2-1A</t>
  </si>
  <si>
    <t xml:space="preserve">Quellangabe: </t>
  </si>
  <si>
    <r>
      <t xml:space="preserve">Gemeinwohlbericht  für die Öffentliche Hand </t>
    </r>
    <r>
      <rPr>
        <b/>
        <sz val="11"/>
        <color theme="1"/>
        <rFont val="Arial"/>
        <family val="2"/>
      </rPr>
      <t>V 2.1.A</t>
    </r>
  </si>
  <si>
    <t>© 2023 by Ph. Mastronardi, A. Butscher, U. Amann, G. Moser</t>
  </si>
  <si>
    <t xml:space="preserve">is licensed under </t>
  </si>
  <si>
    <t xml:space="preserve">Creative Commons Attribution-NonCommercial-ShareAlike 4.0 International. </t>
  </si>
  <si>
    <t xml:space="preserve">To view a copy of this license, </t>
  </si>
  <si>
    <t>visit https://creativecommons.org/licenses/by-nc-sa/4.0/</t>
  </si>
  <si>
    <t>Die kommerzielle Nutzung dieses Arbeitsbuches und der</t>
  </si>
  <si>
    <t>dazugehörenden Arbeitsmittel, welche via Link</t>
  </si>
  <si>
    <t xml:space="preserve"> unter Quelle heruntergeladen werden können,</t>
  </si>
  <si>
    <t>bedarf der ausdrücklichen und schriftlichen Zustimmung von</t>
  </si>
  <si>
    <t>mindestens 2 Autor:innen.</t>
  </si>
  <si>
    <t>Antrag auf Nutzung siehe Quelle.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</si>
</sst>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2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5"/>
      <color rgb="FF889E33"/>
      <name val="Arial"/>
      <family val="2"/>
    </font>
    <font>
      <b/>
      <sz val="28"/>
      <color rgb="FF889E33"/>
      <name val="Arial"/>
      <family val="2"/>
    </font>
    <font>
      <b/>
      <sz val="12"/>
      <color rgb="FF5A5A5A"/>
      <name val="Arial"/>
      <family val="2"/>
    </font>
    <font>
      <sz val="18"/>
      <color theme="1"/>
      <name val="Arial"/>
      <family val="2"/>
    </font>
    <font>
      <b/>
      <sz val="14"/>
      <color rgb="FF000000"/>
      <name val="Arial"/>
      <family val="2"/>
    </font>
    <font>
      <b/>
      <sz val="22"/>
      <color rgb="FF76923C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6"/>
      <color rgb="FF889E33"/>
      <name val="Arial"/>
      <family val="2"/>
    </font>
    <font>
      <b/>
      <sz val="16"/>
      <color rgb="FF76923C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1" fontId="3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0" fontId="4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4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/>
    <xf numFmtId="1" fontId="4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1" fontId="7" fillId="3" borderId="1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5" fillId="3" borderId="3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1" fontId="7" fillId="3" borderId="2" xfId="0" applyNumberFormat="1" applyFont="1" applyFill="1" applyBorder="1" applyAlignment="1" applyProtection="1">
      <alignment horizontal="center"/>
      <protection locked="0"/>
    </xf>
    <xf numFmtId="1" fontId="7" fillId="0" borderId="2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164" fontId="5" fillId="0" borderId="0" xfId="0" applyNumberFormat="1" applyFont="1" applyAlignment="1">
      <alignment horizontal="center"/>
    </xf>
    <xf numFmtId="1" fontId="0" fillId="0" borderId="6" xfId="0" applyNumberForma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8" xfId="0" applyBorder="1"/>
    <xf numFmtId="1" fontId="7" fillId="3" borderId="9" xfId="0" applyNumberFormat="1" applyFont="1" applyFill="1" applyBorder="1" applyAlignment="1" applyProtection="1">
      <alignment horizontal="center"/>
      <protection locked="0"/>
    </xf>
    <xf numFmtId="1" fontId="7" fillId="0" borderId="9" xfId="0" applyNumberFormat="1" applyFont="1" applyBorder="1" applyAlignment="1">
      <alignment horizontal="center"/>
    </xf>
    <xf numFmtId="0" fontId="4" fillId="0" borderId="8" xfId="0" applyFont="1" applyBorder="1"/>
    <xf numFmtId="1" fontId="4" fillId="0" borderId="10" xfId="0" applyNumberFormat="1" applyFont="1" applyBorder="1" applyAlignment="1">
      <alignment horizontal="center"/>
    </xf>
    <xf numFmtId="0" fontId="0" fillId="4" borderId="0" xfId="0" applyFill="1"/>
    <xf numFmtId="1" fontId="0" fillId="4" borderId="0" xfId="0" applyNumberFormat="1" applyFill="1" applyAlignment="1">
      <alignment horizontal="center"/>
    </xf>
    <xf numFmtId="0" fontId="5" fillId="3" borderId="11" xfId="0" applyFont="1" applyFill="1" applyBorder="1" applyProtection="1">
      <protection locked="0"/>
    </xf>
    <xf numFmtId="0" fontId="5" fillId="0" borderId="8" xfId="0" applyFont="1" applyBorder="1"/>
    <xf numFmtId="1" fontId="4" fillId="0" borderId="0" xfId="0" applyNumberFormat="1" applyFont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4" fillId="0" borderId="12" xfId="0" applyFont="1" applyBorder="1"/>
    <xf numFmtId="1" fontId="4" fillId="0" borderId="13" xfId="0" applyNumberFormat="1" applyFont="1" applyBorder="1" applyAlignment="1">
      <alignment horizontal="center"/>
    </xf>
    <xf numFmtId="0" fontId="5" fillId="0" borderId="14" xfId="0" applyFont="1" applyBorder="1"/>
    <xf numFmtId="0" fontId="11" fillId="0" borderId="8" xfId="0" applyFont="1" applyBorder="1"/>
    <xf numFmtId="0" fontId="12" fillId="0" borderId="0" xfId="0" applyFont="1"/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3" fillId="0" borderId="1" xfId="0" applyFont="1" applyBorder="1"/>
    <xf numFmtId="1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7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3" fillId="0" borderId="0" xfId="1" applyAlignment="1">
      <alignment vertical="center"/>
    </xf>
    <xf numFmtId="0" fontId="26" fillId="0" borderId="0" xfId="0" applyFont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Zusammenzug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/>
              <a:t>aller Werte</a:t>
            </a:r>
          </a:p>
        </c:rich>
      </c:tx>
      <c:layout>
        <c:manualLayout>
          <c:xMode val="edge"/>
          <c:yMode val="edge"/>
          <c:x val="0.42277382810444908"/>
          <c:y val="3.6866366296070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904543542720012"/>
          <c:y val="0.26322556570110256"/>
          <c:w val="0.44190912914559971"/>
          <c:h val="0.67274069093485001"/>
        </c:manualLayout>
      </c:layout>
      <c:radarChart>
        <c:radarStyle val="marker"/>
        <c:varyColors val="0"/>
        <c:ser>
          <c:idx val="0"/>
          <c:order val="0"/>
          <c:tx>
            <c:strRef>
              <c:f>Datenuebersicht!$M$2</c:f>
              <c:strCache>
                <c:ptCount val="1"/>
                <c:pt idx="0">
                  <c:v>Berichts-zeitraum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Datenuebersicht!$L$3:$L$7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Datenuebersicht!$M$3:$M$7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C-4821-BA28-B3074F8209D8}"/>
            </c:ext>
          </c:extLst>
        </c:ser>
        <c:ser>
          <c:idx val="1"/>
          <c:order val="1"/>
          <c:tx>
            <c:strRef>
              <c:f>Datenuebersicht!$N$2</c:f>
              <c:strCache>
                <c:ptCount val="1"/>
                <c:pt idx="0">
                  <c:v>Review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Datenuebersicht!$L$3:$L$7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Datenuebersicht!$N$3:$N$7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C-4821-BA28-B3074F8209D8}"/>
            </c:ext>
          </c:extLst>
        </c:ser>
        <c:ser>
          <c:idx val="3"/>
          <c:order val="3"/>
          <c:tx>
            <c:strRef>
              <c:f>Datenuebersicht!$P$2</c:f>
              <c:strCache>
                <c:ptCount val="1"/>
                <c:pt idx="0">
                  <c:v>aktuelle Situation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Datenuebersicht!$L$3:$L$7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Datenuebersicht!$P$3:$P$7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C-4821-BA28-B3074F8209D8}"/>
            </c:ext>
          </c:extLst>
        </c:ser>
        <c:ser>
          <c:idx val="4"/>
          <c:order val="4"/>
          <c:tx>
            <c:strRef>
              <c:f>Datenuebersicht!$Q$2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Datenuebersicht!$L$3:$L$7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Datenuebersicht!$Q$3:$Q$7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CC-4821-BA28-B3074F8209D8}"/>
            </c:ext>
          </c:extLst>
        </c:ser>
        <c:ser>
          <c:idx val="5"/>
          <c:order val="5"/>
          <c:tx>
            <c:strRef>
              <c:f>Datenuebersicht!$R$2</c:f>
              <c:strCache>
                <c:ptCount val="1"/>
                <c:pt idx="0">
                  <c:v>maximal erreichbar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Datenuebersicht!$L$3:$L$7</c:f>
              <c:strCache>
                <c:ptCount val="5"/>
                <c:pt idx="0">
                  <c:v>Menschenwürde</c:v>
                </c:pt>
                <c:pt idx="1">
                  <c:v>Solidarität</c:v>
                </c:pt>
                <c:pt idx="2">
                  <c:v>Ökologische Nachhaltigkeit</c:v>
                </c:pt>
                <c:pt idx="3">
                  <c:v>Soziale Gerechtigkeit</c:v>
                </c:pt>
                <c:pt idx="4">
                  <c:v>Transparenz &amp; Demokratie</c:v>
                </c:pt>
              </c:strCache>
            </c:strRef>
          </c:cat>
          <c:val>
            <c:numRef>
              <c:f>Datenuebersicht!$R$3:$R$7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CC-4821-BA28-B3074F820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305384"/>
        <c:axId val="720299808"/>
        <c:extLst>
          <c:ext xmlns:c15="http://schemas.microsoft.com/office/drawing/2012/chart" uri="{02D57815-91ED-43cb-92C2-25804820EDAC}">
            <c15:filteredRad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Datenuebersicht!$O$2</c15:sqref>
                        </c15:formulaRef>
                      </c:ext>
                    </c:extLst>
                    <c:strCache>
                      <c:ptCount val="1"/>
                      <c:pt idx="0">
                        <c:v>Review Potential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Datenuebersicht!$L$3:$L$7</c15:sqref>
                        </c15:formulaRef>
                      </c:ext>
                    </c:extLst>
                    <c:strCache>
                      <c:ptCount val="5"/>
                      <c:pt idx="0">
                        <c:v>Menschenwürde</c:v>
                      </c:pt>
                      <c:pt idx="1">
                        <c:v>Solidarität</c:v>
                      </c:pt>
                      <c:pt idx="2">
                        <c:v>Ökologische Nachhaltigkeit</c:v>
                      </c:pt>
                      <c:pt idx="3">
                        <c:v>Soziale Gerechtigkeit</c:v>
                      </c:pt>
                      <c:pt idx="4">
                        <c:v>Transparenz &amp; Demokratie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Datenuebersicht!$O$3:$O$7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CC-4821-BA28-B3074F8209D8}"/>
                  </c:ext>
                </c:extLst>
              </c15:ser>
            </c15:filteredRadarSeries>
          </c:ext>
        </c:extLst>
      </c:radarChart>
      <c:catAx>
        <c:axId val="72030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299808"/>
        <c:crosses val="autoZero"/>
        <c:auto val="1"/>
        <c:lblAlgn val="ctr"/>
        <c:lblOffset val="100"/>
        <c:noMultiLvlLbl val="0"/>
      </c:catAx>
      <c:valAx>
        <c:axId val="72029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0305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Menschenwürde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9204228064532781"/>
          <c:y val="2.0934576974367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Datenuebersicht!$C$35</c:f>
              <c:strCache>
                <c:ptCount val="1"/>
                <c:pt idx="0">
                  <c:v>Berichts-zeitraum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Datenuebersicht!$C$36:$C$40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5-401C-A532-13FE2A7F6870}"/>
            </c:ext>
          </c:extLst>
        </c:ser>
        <c:ser>
          <c:idx val="3"/>
          <c:order val="3"/>
          <c:tx>
            <c:strRef>
              <c:f>Datenuebersicht!$F$35</c:f>
              <c:strCache>
                <c:ptCount val="1"/>
                <c:pt idx="0">
                  <c:v>aktuelle Situation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Datenuebersicht!$F$36:$F$40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25-401C-A532-13FE2A7F6870}"/>
            </c:ext>
          </c:extLst>
        </c:ser>
        <c:ser>
          <c:idx val="4"/>
          <c:order val="4"/>
          <c:tx>
            <c:strRef>
              <c:f>Datenuebersicht!$G$35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Datenuebersicht!$G$36:$G$40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25-401C-A532-13FE2A7F6870}"/>
            </c:ext>
          </c:extLst>
        </c:ser>
        <c:ser>
          <c:idx val="5"/>
          <c:order val="5"/>
          <c:tx>
            <c:strRef>
              <c:f>Datenuebersicht!$H$35</c:f>
              <c:strCache>
                <c:ptCount val="1"/>
                <c:pt idx="0">
                  <c:v>maximal erreichbar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Datenuebersicht!$B$36:$B$40</c:f>
              <c:strCache>
                <c:ptCount val="5"/>
                <c:pt idx="0">
                  <c:v>A1-Grundrechtsschutz und Menschenwürde in der Lieferkette</c:v>
                </c:pt>
                <c:pt idx="1">
                  <c:v>B1-Ethisches Finanzgebaren / Geld und Mensch</c:v>
                </c:pt>
                <c:pt idx="2">
                  <c:v>C1-Individuellle Rechts- und Gleichstellung</c:v>
                </c:pt>
                <c:pt idx="3">
                  <c:v>D1-Schutz des Individuums, Rechtsgleichheit</c:v>
                </c:pt>
                <c:pt idx="4">
                  <c:v>E1-Menschenwürdiges Leben im Umfeld der Gemeinde</c:v>
                </c:pt>
              </c:strCache>
            </c:strRef>
          </c:cat>
          <c:val>
            <c:numRef>
              <c:f>Datenuebersicht!$H$36:$H$40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25-401C-A532-13FE2A7F6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50656"/>
        <c:axId val="503851640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Datenuebersicht!$D$35</c15:sqref>
                        </c15:formulaRef>
                      </c:ext>
                    </c:extLst>
                    <c:strCache>
                      <c:ptCount val="1"/>
                      <c:pt idx="0">
                        <c:v>Review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Datenuebersicht!$B$36:$B$40</c15:sqref>
                        </c15:formulaRef>
                      </c:ext>
                    </c:extLst>
                    <c:strCache>
                      <c:ptCount val="5"/>
                      <c:pt idx="0">
                        <c:v>A1-Grundrechtsschutz und Menschenwürde in der Lieferkette</c:v>
                      </c:pt>
                      <c:pt idx="1">
                        <c:v>B1-Ethisches Finanzgebaren / Geld und Mensch</c:v>
                      </c:pt>
                      <c:pt idx="2">
                        <c:v>C1-Individuellle Rechts- und Gleichstellung</c:v>
                      </c:pt>
                      <c:pt idx="3">
                        <c:v>D1-Schutz des Individuums, Rechtsgleichheit</c:v>
                      </c:pt>
                      <c:pt idx="4">
                        <c:v>E1-Menschenwürdiges Leben im Umfeld der Gemeinde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Datenuebersicht!$D$36:$D$40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9125-401C-A532-13FE2A7F687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Datenuebersicht!$E$35</c15:sqref>
                        </c15:formulaRef>
                      </c:ext>
                    </c:extLst>
                    <c:strCache>
                      <c:ptCount val="1"/>
                      <c:pt idx="0">
                        <c:v>Review Potential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Datenuebersicht!$B$36:$B$40</c15:sqref>
                        </c15:formulaRef>
                      </c:ext>
                    </c:extLst>
                    <c:strCache>
                      <c:ptCount val="5"/>
                      <c:pt idx="0">
                        <c:v>A1-Grundrechtsschutz und Menschenwürde in der Lieferkette</c:v>
                      </c:pt>
                      <c:pt idx="1">
                        <c:v>B1-Ethisches Finanzgebaren / Geld und Mensch</c:v>
                      </c:pt>
                      <c:pt idx="2">
                        <c:v>C1-Individuellle Rechts- und Gleichstellung</c:v>
                      </c:pt>
                      <c:pt idx="3">
                        <c:v>D1-Schutz des Individuums, Rechtsgleichheit</c:v>
                      </c:pt>
                      <c:pt idx="4">
                        <c:v>E1-Menschenwürdiges Leben im Umfeld der Gemeinde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Datenuebersicht!$E$36:$E$40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125-401C-A532-13FE2A7F6870}"/>
                  </c:ext>
                </c:extLst>
              </c15:ser>
            </c15:filteredRadarSeries>
          </c:ext>
        </c:extLst>
      </c:radarChart>
      <c:catAx>
        <c:axId val="5038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1640"/>
        <c:crosses val="autoZero"/>
        <c:auto val="1"/>
        <c:lblAlgn val="ctr"/>
        <c:lblOffset val="100"/>
        <c:noMultiLvlLbl val="0"/>
      </c:catAx>
      <c:valAx>
        <c:axId val="50385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5733641611020387E-2"/>
          <c:y val="0.10701766113053686"/>
          <c:w val="0.87621238823586478"/>
          <c:h val="4.99153032465186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Solidarität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Datenuebersicht!$C$68</c:f>
              <c:strCache>
                <c:ptCount val="1"/>
                <c:pt idx="0">
                  <c:v>Berichts-zeitraum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Datenuebersicht!$C$69:$C$73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B-48F6-8278-458C1008F0BF}"/>
            </c:ext>
          </c:extLst>
        </c:ser>
        <c:ser>
          <c:idx val="3"/>
          <c:order val="3"/>
          <c:tx>
            <c:strRef>
              <c:f>Datenuebersicht!$F$68</c:f>
              <c:strCache>
                <c:ptCount val="1"/>
                <c:pt idx="0">
                  <c:v>aktuelle Situation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Datenuebersicht!$F$69:$F$73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B-48F6-8278-458C1008F0BF}"/>
            </c:ext>
          </c:extLst>
        </c:ser>
        <c:ser>
          <c:idx val="4"/>
          <c:order val="4"/>
          <c:tx>
            <c:strRef>
              <c:f>Datenuebersicht!$G$68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Datenuebersicht!$G$69:$G$73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B-48F6-8278-458C1008F0BF}"/>
            </c:ext>
          </c:extLst>
        </c:ser>
        <c:ser>
          <c:idx val="5"/>
          <c:order val="5"/>
          <c:tx>
            <c:strRef>
              <c:f>Datenuebersicht!$H$68</c:f>
              <c:strCache>
                <c:ptCount val="1"/>
                <c:pt idx="0">
                  <c:v>maximal erreichbar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Datenuebersicht!$B$69:$B$73</c:f>
              <c:strCache>
                <c:ptCount val="5"/>
                <c:pt idx="0">
                  <c:v>A2-Nutzen für die Gemeinde</c:v>
                </c:pt>
                <c:pt idx="1">
                  <c:v>B2-Gemeinnutz im Finanzgebaren</c:v>
                </c:pt>
                <c:pt idx="2">
                  <c:v>C2-Gemeinsame Zielvereinbarung für das Gemeinwohl</c:v>
                </c:pt>
                <c:pt idx="3">
                  <c:v>D2-Gesamtwohl der Gemeinde</c:v>
                </c:pt>
                <c:pt idx="4">
                  <c:v>E2-Gesamtwohl über die Gemeinde hinaus</c:v>
                </c:pt>
              </c:strCache>
            </c:strRef>
          </c:cat>
          <c:val>
            <c:numRef>
              <c:f>Datenuebersicht!$H$69:$H$73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DB-48F6-8278-458C1008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094248"/>
        <c:axId val="331095888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Datenuebersicht!$D$68</c15:sqref>
                        </c15:formulaRef>
                      </c:ext>
                    </c:extLst>
                    <c:strCache>
                      <c:ptCount val="1"/>
                      <c:pt idx="0">
                        <c:v>Review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Datenuebersicht!$B$69:$B$73</c15:sqref>
                        </c15:formulaRef>
                      </c:ext>
                    </c:extLst>
                    <c:strCache>
                      <c:ptCount val="5"/>
                      <c:pt idx="0">
                        <c:v>A2-Nutzen für die Gemeinde</c:v>
                      </c:pt>
                      <c:pt idx="1">
                        <c:v>B2-Gemeinnutz im Finanzgebaren</c:v>
                      </c:pt>
                      <c:pt idx="2">
                        <c:v>C2-Gemeinsame Zielvereinbarung für das Gemeinwohl</c:v>
                      </c:pt>
                      <c:pt idx="3">
                        <c:v>D2-Gesamtwohl der Gemeinde</c:v>
                      </c:pt>
                      <c:pt idx="4">
                        <c:v>E2-Gesamtwohl über die Gemeinde hinaus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Datenuebersicht!$D$69:$D$73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3DB-48F6-8278-458C1008F0BF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Datenuebersicht!$E$68</c15:sqref>
                        </c15:formulaRef>
                      </c:ext>
                    </c:extLst>
                    <c:strCache>
                      <c:ptCount val="1"/>
                      <c:pt idx="0">
                        <c:v>Review Potential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Datenuebersicht!$B$69:$B$73</c15:sqref>
                        </c15:formulaRef>
                      </c:ext>
                    </c:extLst>
                    <c:strCache>
                      <c:ptCount val="5"/>
                      <c:pt idx="0">
                        <c:v>A2-Nutzen für die Gemeinde</c:v>
                      </c:pt>
                      <c:pt idx="1">
                        <c:v>B2-Gemeinnutz im Finanzgebaren</c:v>
                      </c:pt>
                      <c:pt idx="2">
                        <c:v>C2-Gemeinsame Zielvereinbarung für das Gemeinwohl</c:v>
                      </c:pt>
                      <c:pt idx="3">
                        <c:v>D2-Gesamtwohl der Gemeinde</c:v>
                      </c:pt>
                      <c:pt idx="4">
                        <c:v>E2-Gesamtwohl über die Gemeinde hinaus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Datenuebersicht!$E$69:$E$73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3DB-48F6-8278-458C1008F0BF}"/>
                  </c:ext>
                </c:extLst>
              </c15:ser>
            </c15:filteredRadarSeries>
          </c:ext>
        </c:extLst>
      </c:radarChart>
      <c:catAx>
        <c:axId val="33109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095888"/>
        <c:crosses val="autoZero"/>
        <c:auto val="1"/>
        <c:lblAlgn val="ctr"/>
        <c:lblOffset val="100"/>
        <c:noMultiLvlLbl val="0"/>
      </c:catAx>
      <c:valAx>
        <c:axId val="33109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109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Ökologische Nachhaltigkeit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Datenuebersicht!$C$102</c:f>
              <c:strCache>
                <c:ptCount val="1"/>
                <c:pt idx="0">
                  <c:v>Berichts-zeitraum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Datenuebersicht!$C$103:$C$107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C-410B-A778-8E76DC76EC0A}"/>
            </c:ext>
          </c:extLst>
        </c:ser>
        <c:ser>
          <c:idx val="3"/>
          <c:order val="3"/>
          <c:tx>
            <c:strRef>
              <c:f>Datenuebersicht!$F$102</c:f>
              <c:strCache>
                <c:ptCount val="1"/>
                <c:pt idx="0">
                  <c:v>aktuelle Situation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Datenuebersicht!$F$103:$F$107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AC-410B-A778-8E76DC76EC0A}"/>
            </c:ext>
          </c:extLst>
        </c:ser>
        <c:ser>
          <c:idx val="4"/>
          <c:order val="4"/>
          <c:tx>
            <c:strRef>
              <c:f>Datenuebersicht!$G$102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Datenuebersicht!$G$103:$G$107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AC-410B-A778-8E76DC76EC0A}"/>
            </c:ext>
          </c:extLst>
        </c:ser>
        <c:ser>
          <c:idx val="5"/>
          <c:order val="5"/>
          <c:tx>
            <c:strRef>
              <c:f>Datenuebersicht!$H$102</c:f>
              <c:strCache>
                <c:ptCount val="1"/>
                <c:pt idx="0">
                  <c:v>maximal erreichbar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Datenuebersicht!$B$103:$B$107</c:f>
              <c:strCache>
                <c:ptCount val="5"/>
                <c:pt idx="0">
                  <c:v>A3-Ökologische Verantwortung für die Lieferkette</c:v>
                </c:pt>
                <c:pt idx="1">
                  <c:v>B3-Ökologische Verantwortung der Finanzpolitik</c:v>
                </c:pt>
                <c:pt idx="2">
                  <c:v>C3-Förderung ökologischen Verhaltens</c:v>
                </c:pt>
                <c:pt idx="3">
                  <c:v>D3-Ökologische Gestaltung der öffentlichen Leistung</c:v>
                </c:pt>
                <c:pt idx="4">
                  <c:v>E3-Ökologische Auswirkungen über die Gemeinde hinaus</c:v>
                </c:pt>
              </c:strCache>
            </c:strRef>
          </c:cat>
          <c:val>
            <c:numRef>
              <c:f>Datenuebersicht!$H$103:$H$107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AC-410B-A778-8E76DC76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373320"/>
        <c:axId val="778373976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Datenuebersicht!$D$102</c15:sqref>
                        </c15:formulaRef>
                      </c:ext>
                    </c:extLst>
                    <c:strCache>
                      <c:ptCount val="1"/>
                      <c:pt idx="0">
                        <c:v>Review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Datenuebersicht!$B$103:$B$107</c15:sqref>
                        </c15:formulaRef>
                      </c:ext>
                    </c:extLst>
                    <c:strCache>
                      <c:ptCount val="5"/>
                      <c:pt idx="0">
                        <c:v>A3-Ökologische Verantwortung für die Lieferkette</c:v>
                      </c:pt>
                      <c:pt idx="1">
                        <c:v>B3-Ökologische Verantwortung der Finanzpolitik</c:v>
                      </c:pt>
                      <c:pt idx="2">
                        <c:v>C3-Förderung ökologischen Verhaltens</c:v>
                      </c:pt>
                      <c:pt idx="3">
                        <c:v>D3-Ökologische Gestaltung der öffentlichen Leistung</c:v>
                      </c:pt>
                      <c:pt idx="4">
                        <c:v>E3-Ökologische Auswirkungen über die Gemeinde hinaus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Datenuebersicht!$D$103:$D$107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AC-410B-A778-8E76DC76EC0A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Datenuebersicht!$E$102</c15:sqref>
                        </c15:formulaRef>
                      </c:ext>
                    </c:extLst>
                    <c:strCache>
                      <c:ptCount val="1"/>
                      <c:pt idx="0">
                        <c:v>Review Potential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Datenuebersicht!$B$103:$B$107</c15:sqref>
                        </c15:formulaRef>
                      </c:ext>
                    </c:extLst>
                    <c:strCache>
                      <c:ptCount val="5"/>
                      <c:pt idx="0">
                        <c:v>A3-Ökologische Verantwortung für die Lieferkette</c:v>
                      </c:pt>
                      <c:pt idx="1">
                        <c:v>B3-Ökologische Verantwortung der Finanzpolitik</c:v>
                      </c:pt>
                      <c:pt idx="2">
                        <c:v>C3-Förderung ökologischen Verhaltens</c:v>
                      </c:pt>
                      <c:pt idx="3">
                        <c:v>D3-Ökologische Gestaltung der öffentlichen Leistung</c:v>
                      </c:pt>
                      <c:pt idx="4">
                        <c:v>E3-Ökologische Auswirkungen über die Gemeinde hinaus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Datenuebersicht!$E$103:$E$107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7AC-410B-A778-8E76DC76EC0A}"/>
                  </c:ext>
                </c:extLst>
              </c15:ser>
            </c15:filteredRadarSeries>
          </c:ext>
        </c:extLst>
      </c:radarChart>
      <c:catAx>
        <c:axId val="77837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73976"/>
        <c:crosses val="autoZero"/>
        <c:auto val="1"/>
        <c:lblAlgn val="ctr"/>
        <c:lblOffset val="100"/>
        <c:noMultiLvlLbl val="0"/>
      </c:catAx>
      <c:valAx>
        <c:axId val="77837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7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Soziale Gerechtigkeit</a:t>
            </a:r>
          </a:p>
          <a:p>
            <a:pPr>
              <a:defRPr/>
            </a:pPr>
            <a:endParaRPr lang="de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Datenuebersicht!$C$136</c:f>
              <c:strCache>
                <c:ptCount val="1"/>
                <c:pt idx="0">
                  <c:v>Berichts-zeitraum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Datenuebersicht!$C$137:$C$141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5-4ECD-9419-59AB66559874}"/>
            </c:ext>
          </c:extLst>
        </c:ser>
        <c:ser>
          <c:idx val="3"/>
          <c:order val="3"/>
          <c:tx>
            <c:strRef>
              <c:f>Datenuebersicht!$F$136</c:f>
              <c:strCache>
                <c:ptCount val="1"/>
                <c:pt idx="0">
                  <c:v>aktuelle Situation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Datenuebersicht!$F$137:$F$141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75-4ECD-9419-59AB66559874}"/>
            </c:ext>
          </c:extLst>
        </c:ser>
        <c:ser>
          <c:idx val="4"/>
          <c:order val="4"/>
          <c:tx>
            <c:strRef>
              <c:f>Datenuebersicht!$G$136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Datenuebersicht!$G$137:$G$141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5-4ECD-9419-59AB66559874}"/>
            </c:ext>
          </c:extLst>
        </c:ser>
        <c:ser>
          <c:idx val="5"/>
          <c:order val="5"/>
          <c:tx>
            <c:strRef>
              <c:f>Datenuebersicht!$H$136</c:f>
              <c:strCache>
                <c:ptCount val="1"/>
                <c:pt idx="0">
                  <c:v>maximal erreichbar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Datenuebersicht!$B$137:$B$141</c:f>
              <c:strCache>
                <c:ptCount val="5"/>
                <c:pt idx="0">
                  <c:v>A4-Soziale Verantwortung für die Lieferkette</c:v>
                </c:pt>
                <c:pt idx="1">
                  <c:v>B4-Soziale Verantwortung der Finanzpolitik</c:v>
                </c:pt>
                <c:pt idx="2">
                  <c:v>C4-Gerechte Verteilung von Arbeit</c:v>
                </c:pt>
                <c:pt idx="3">
                  <c:v>D4-Soziale Gestaltung der öffentlichen Leistung</c:v>
                </c:pt>
                <c:pt idx="4">
                  <c:v>E4-Beitrag zum sozialen Ausgleich über die Gemeinde hinaus</c:v>
                </c:pt>
              </c:strCache>
            </c:strRef>
          </c:cat>
          <c:val>
            <c:numRef>
              <c:f>Datenuebersicht!$H$137:$H$141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75-4ECD-9419-59AB6655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851312"/>
        <c:axId val="503853608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Datenuebersicht!$D$136</c15:sqref>
                        </c15:formulaRef>
                      </c:ext>
                    </c:extLst>
                    <c:strCache>
                      <c:ptCount val="1"/>
                      <c:pt idx="0">
                        <c:v>Review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Datenuebersicht!$B$137:$B$141</c15:sqref>
                        </c15:formulaRef>
                      </c:ext>
                    </c:extLst>
                    <c:strCache>
                      <c:ptCount val="5"/>
                      <c:pt idx="0">
                        <c:v>A4-Soziale Verantwortung für die Lieferkette</c:v>
                      </c:pt>
                      <c:pt idx="1">
                        <c:v>B4-Soziale Verantwortung der Finanzpolitik</c:v>
                      </c:pt>
                      <c:pt idx="2">
                        <c:v>C4-Gerechte Verteilung von Arbeit</c:v>
                      </c:pt>
                      <c:pt idx="3">
                        <c:v>D4-Soziale Gestaltung der öffentlichen Leistung</c:v>
                      </c:pt>
                      <c:pt idx="4">
                        <c:v>E4-Beitrag zum sozialen Ausgleich über die Gemeinde hinaus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Datenuebersicht!$D$137:$D$141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A75-4ECD-9419-59AB66559874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Datenuebersicht!$E$136</c15:sqref>
                        </c15:formulaRef>
                      </c:ext>
                    </c:extLst>
                    <c:strCache>
                      <c:ptCount val="1"/>
                      <c:pt idx="0">
                        <c:v>Review Potential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Datenuebersicht!$B$137:$B$141</c15:sqref>
                        </c15:formulaRef>
                      </c:ext>
                    </c:extLst>
                    <c:strCache>
                      <c:ptCount val="5"/>
                      <c:pt idx="0">
                        <c:v>A4-Soziale Verantwortung für die Lieferkette</c:v>
                      </c:pt>
                      <c:pt idx="1">
                        <c:v>B4-Soziale Verantwortung der Finanzpolitik</c:v>
                      </c:pt>
                      <c:pt idx="2">
                        <c:v>C4-Gerechte Verteilung von Arbeit</c:v>
                      </c:pt>
                      <c:pt idx="3">
                        <c:v>D4-Soziale Gestaltung der öffentlichen Leistung</c:v>
                      </c:pt>
                      <c:pt idx="4">
                        <c:v>E4-Beitrag zum sozialen Ausgleich über die Gemeinde hinaus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Datenuebersicht!$E$137:$E$141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A75-4ECD-9419-59AB66559874}"/>
                  </c:ext>
                </c:extLst>
              </c15:ser>
            </c15:filteredRadarSeries>
          </c:ext>
        </c:extLst>
      </c:radarChart>
      <c:catAx>
        <c:axId val="5038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3608"/>
        <c:crosses val="autoZero"/>
        <c:auto val="1"/>
        <c:lblAlgn val="ctr"/>
        <c:lblOffset val="100"/>
        <c:noMultiLvlLbl val="0"/>
      </c:catAx>
      <c:valAx>
        <c:axId val="50385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385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Transparenz &amp; Demokratie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Datenuebersicht!$C$174</c:f>
              <c:strCache>
                <c:ptCount val="1"/>
                <c:pt idx="0">
                  <c:v>Berichts-zeitraum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Datenuebersicht!$B$175:$B$179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Datenuebersicht!$C$175:$C$179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FD-4DD9-98EC-CC2054919249}"/>
            </c:ext>
          </c:extLst>
        </c:ser>
        <c:ser>
          <c:idx val="3"/>
          <c:order val="3"/>
          <c:tx>
            <c:strRef>
              <c:f>Datenuebersicht!$F$174</c:f>
              <c:strCache>
                <c:ptCount val="1"/>
                <c:pt idx="0">
                  <c:v>aktuelle Situation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Datenuebersicht!$B$175:$B$179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Datenuebersicht!$F$175:$F$179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FD-4DD9-98EC-CC2054919249}"/>
            </c:ext>
          </c:extLst>
        </c:ser>
        <c:ser>
          <c:idx val="4"/>
          <c:order val="4"/>
          <c:tx>
            <c:strRef>
              <c:f>Datenuebersicht!$G$174</c:f>
              <c:strCache>
                <c:ptCount val="1"/>
                <c:pt idx="0">
                  <c:v>eigener Zielwert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Datenuebersicht!$B$175:$B$179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Datenuebersicht!$G$175:$G$179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FD-4DD9-98EC-CC2054919249}"/>
            </c:ext>
          </c:extLst>
        </c:ser>
        <c:ser>
          <c:idx val="5"/>
          <c:order val="5"/>
          <c:tx>
            <c:strRef>
              <c:f>Datenuebersicht!$H$174</c:f>
              <c:strCache>
                <c:ptCount val="1"/>
                <c:pt idx="0">
                  <c:v>maximal erreichbar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Datenuebersicht!$B$175:$B$179</c:f>
              <c:strCache>
                <c:ptCount val="5"/>
                <c:pt idx="0">
                  <c:v>A5-Öffentliche Rechenschaft und Mitsprache</c:v>
                </c:pt>
                <c:pt idx="1">
                  <c:v>B5-Rechenschaft und Partizipation in der Finanzpolitik</c:v>
                </c:pt>
                <c:pt idx="2">
                  <c:v>C5-Transparenz und demokratische Prozesse</c:v>
                </c:pt>
                <c:pt idx="3">
                  <c:v>D5-Transparenz und demokratische Einbindung</c:v>
                </c:pt>
                <c:pt idx="4">
                  <c:v>E5-Transparenz und demokratische Mitwirkung des Umfelds der Gemeinde</c:v>
                </c:pt>
              </c:strCache>
            </c:strRef>
          </c:cat>
          <c:val>
            <c:numRef>
              <c:f>Datenuebersicht!$H$175:$H$179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FD-4DD9-98EC-CC2054919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359216"/>
        <c:axId val="330566880"/>
        <c:extLst>
          <c:ext xmlns:c15="http://schemas.microsoft.com/office/drawing/2012/chart" uri="{02D57815-91ED-43cb-92C2-25804820EDAC}">
            <c15:filteredRad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Datenuebersicht!$D$174</c15:sqref>
                        </c15:formulaRef>
                      </c:ext>
                    </c:extLst>
                    <c:strCache>
                      <c:ptCount val="1"/>
                      <c:pt idx="0">
                        <c:v>Review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Datenuebersicht!$B$175:$B$179</c15:sqref>
                        </c15:formulaRef>
                      </c:ext>
                    </c:extLst>
                    <c:strCache>
                      <c:ptCount val="5"/>
                      <c:pt idx="0">
                        <c:v>A5-Öffentliche Rechenschaft und Mitsprache</c:v>
                      </c:pt>
                      <c:pt idx="1">
                        <c:v>B5-Rechenschaft und Partizipation in der Finanzpolitik</c:v>
                      </c:pt>
                      <c:pt idx="2">
                        <c:v>C5-Transparenz und demokratische Prozesse</c:v>
                      </c:pt>
                      <c:pt idx="3">
                        <c:v>D5-Transparenz und demokratische Einbindung</c:v>
                      </c:pt>
                      <c:pt idx="4">
                        <c:v>E5-Transparenz und demokratische Mitwirkung des Umfelds der Gemeinde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Datenuebersicht!$D$175:$D$179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0FD-4DD9-98EC-CC205491924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Datenuebersicht!$E$174</c15:sqref>
                        </c15:formulaRef>
                      </c:ext>
                    </c:extLst>
                    <c:strCache>
                      <c:ptCount val="1"/>
                      <c:pt idx="0">
                        <c:v>Review Potential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Datenuebersicht!$B$175:$B$179</c15:sqref>
                        </c15:formulaRef>
                      </c:ext>
                    </c:extLst>
                    <c:strCache>
                      <c:ptCount val="5"/>
                      <c:pt idx="0">
                        <c:v>A5-Öffentliche Rechenschaft und Mitsprache</c:v>
                      </c:pt>
                      <c:pt idx="1">
                        <c:v>B5-Rechenschaft und Partizipation in der Finanzpolitik</c:v>
                      </c:pt>
                      <c:pt idx="2">
                        <c:v>C5-Transparenz und demokratische Prozesse</c:v>
                      </c:pt>
                      <c:pt idx="3">
                        <c:v>D5-Transparenz und demokratische Einbindung</c:v>
                      </c:pt>
                      <c:pt idx="4">
                        <c:v>E5-Transparenz und demokratische Mitwirkung des Umfelds der Gemeinde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Datenuebersicht!$E$175:$E$179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FD-4DD9-98EC-CC2054919249}"/>
                  </c:ext>
                </c:extLst>
              </c15:ser>
            </c15:filteredRadarSeries>
          </c:ext>
        </c:extLst>
      </c:radarChart>
      <c:catAx>
        <c:axId val="77835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0566880"/>
        <c:crosses val="autoZero"/>
        <c:auto val="1"/>
        <c:lblAlgn val="ctr"/>
        <c:lblOffset val="100"/>
        <c:noMultiLvlLbl val="0"/>
      </c:catAx>
      <c:valAx>
        <c:axId val="33056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35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161925</xdr:rowOff>
    </xdr:from>
    <xdr:to>
      <xdr:col>0</xdr:col>
      <xdr:colOff>1226820</xdr:colOff>
      <xdr:row>11</xdr:row>
      <xdr:rowOff>67310</xdr:rowOff>
    </xdr:to>
    <xdr:pic>
      <xdr:nvPicPr>
        <xdr:cNvPr id="2" name="Grafik 1" descr="Ein Bild, das Schrift, Symbol, Grafiken, Screenshot enthält.&#10;&#10;KI-generierte Inhalte können fehlerhaft sein.">
          <a:extLst>
            <a:ext uri="{FF2B5EF4-FFF2-40B4-BE49-F238E27FC236}">
              <a16:creationId xmlns:a16="http://schemas.microsoft.com/office/drawing/2014/main" id="{F9D3FA98-BA93-4161-92F3-2B329834D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0"/>
          <a:ext cx="1226820" cy="429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142875</xdr:rowOff>
    </xdr:from>
    <xdr:to>
      <xdr:col>0</xdr:col>
      <xdr:colOff>1226820</xdr:colOff>
      <xdr:row>43</xdr:row>
      <xdr:rowOff>572135</xdr:rowOff>
    </xdr:to>
    <xdr:pic>
      <xdr:nvPicPr>
        <xdr:cNvPr id="3" name="Grafik 2" descr="Ein Bild, das Schrift, Symbol, Grafiken, Screenshot enthält.&#10;&#10;KI-generierte Inhalte können fehlerhaft sein.">
          <a:extLst>
            <a:ext uri="{FF2B5EF4-FFF2-40B4-BE49-F238E27FC236}">
              <a16:creationId xmlns:a16="http://schemas.microsoft.com/office/drawing/2014/main" id="{5379AEE6-429C-4905-886C-F5497B54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96425"/>
          <a:ext cx="1226820" cy="429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1254125</xdr:colOff>
      <xdr:row>8</xdr:row>
      <xdr:rowOff>185738</xdr:rowOff>
    </xdr:from>
    <xdr:to>
      <xdr:col>15</xdr:col>
      <xdr:colOff>688975</xdr:colOff>
      <xdr:row>27</xdr:row>
      <xdr:rowOff>47626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310A994-716A-4728-B483-EA987887B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444500</xdr:colOff>
      <xdr:row>41</xdr:row>
      <xdr:rowOff>65086</xdr:rowOff>
    </xdr:from>
    <xdr:to>
      <xdr:col>1</xdr:col>
      <xdr:colOff>6743700</xdr:colOff>
      <xdr:row>64</xdr:row>
      <xdr:rowOff>152399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289BF8B-A9FD-40AD-86DF-D0090425F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111125</xdr:colOff>
      <xdr:row>74</xdr:row>
      <xdr:rowOff>20637</xdr:rowOff>
    </xdr:from>
    <xdr:to>
      <xdr:col>1</xdr:col>
      <xdr:colOff>6616700</xdr:colOff>
      <xdr:row>97</xdr:row>
      <xdr:rowOff>152400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321562A-A589-40B8-A92B-6E0F3D899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330200</xdr:colOff>
      <xdr:row>108</xdr:row>
      <xdr:rowOff>11112</xdr:rowOff>
    </xdr:from>
    <xdr:to>
      <xdr:col>1</xdr:col>
      <xdr:colOff>6581775</xdr:colOff>
      <xdr:row>131</xdr:row>
      <xdr:rowOff>139700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8885F99-85AD-41DC-9246-9C3C3BB83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288925</xdr:colOff>
      <xdr:row>142</xdr:row>
      <xdr:rowOff>152400</xdr:rowOff>
    </xdr:from>
    <xdr:to>
      <xdr:col>2</xdr:col>
      <xdr:colOff>95250</xdr:colOff>
      <xdr:row>165</xdr:row>
      <xdr:rowOff>73026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A502C49-974A-41FC-A540-7E2A64534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288926</xdr:colOff>
      <xdr:row>179</xdr:row>
      <xdr:rowOff>174625</xdr:rowOff>
    </xdr:from>
    <xdr:to>
      <xdr:col>1</xdr:col>
      <xdr:colOff>6334126</xdr:colOff>
      <xdr:row>203</xdr:row>
      <xdr:rowOff>31750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D8838932-9409-4C87-9647-F348D9226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blic-sector-dach@ecogood.org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creativecommons.org/licenses/by-nc-sa/4.0/" TargetMode="External"/><Relationship Id="rId1" Type="http://schemas.openxmlformats.org/officeDocument/2006/relationships/hyperlink" Target="https://austria.econgood.org/cc/public-secto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unicipalities@ecogood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4200-492F-409D-9CFD-05E8F3E78B6B}">
  <dimension ref="A1:D60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42.7109375" customWidth="1"/>
    <col min="4" max="4" width="13.5703125" customWidth="1"/>
  </cols>
  <sheetData>
    <row r="1" spans="1:1" ht="30.75" x14ac:dyDescent="0.25">
      <c r="A1" s="65" t="s">
        <v>205</v>
      </c>
    </row>
    <row r="2" spans="1:1" ht="30.75" x14ac:dyDescent="0.25">
      <c r="A2" s="65" t="s">
        <v>206</v>
      </c>
    </row>
    <row r="3" spans="1:1" ht="35.25" x14ac:dyDescent="0.25">
      <c r="A3" s="66"/>
    </row>
    <row r="4" spans="1:1" ht="15.75" x14ac:dyDescent="0.25">
      <c r="A4" s="67" t="s">
        <v>207</v>
      </c>
    </row>
    <row r="5" spans="1:1" ht="15.75" x14ac:dyDescent="0.25">
      <c r="A5" s="67" t="s">
        <v>208</v>
      </c>
    </row>
    <row r="6" spans="1:1" ht="15.75" x14ac:dyDescent="0.25">
      <c r="A6" s="67" t="s">
        <v>209</v>
      </c>
    </row>
    <row r="7" spans="1:1" ht="15.75" x14ac:dyDescent="0.25">
      <c r="A7" s="67" t="s">
        <v>210</v>
      </c>
    </row>
    <row r="8" spans="1:1" ht="15.75" x14ac:dyDescent="0.25">
      <c r="A8" s="67"/>
    </row>
    <row r="9" spans="1:1" ht="15.75" x14ac:dyDescent="0.25">
      <c r="A9" s="67" t="s">
        <v>211</v>
      </c>
    </row>
    <row r="10" spans="1:1" ht="23.25" x14ac:dyDescent="0.25">
      <c r="A10" s="68"/>
    </row>
    <row r="11" spans="1:1" ht="18" x14ac:dyDescent="0.25">
      <c r="A11" s="69"/>
    </row>
    <row r="13" spans="1:1" ht="15.75" x14ac:dyDescent="0.25">
      <c r="A13" s="67" t="s">
        <v>212</v>
      </c>
    </row>
    <row r="16" spans="1:1" ht="27.75" x14ac:dyDescent="0.25">
      <c r="A16" s="70" t="s">
        <v>213</v>
      </c>
    </row>
    <row r="17" spans="1:4" x14ac:dyDescent="0.25">
      <c r="A17" s="71" t="s">
        <v>214</v>
      </c>
    </row>
    <row r="18" spans="1:4" x14ac:dyDescent="0.25">
      <c r="A18" s="71" t="s">
        <v>215</v>
      </c>
    </row>
    <row r="19" spans="1:4" x14ac:dyDescent="0.25">
      <c r="A19" s="71"/>
    </row>
    <row r="20" spans="1:4" x14ac:dyDescent="0.25">
      <c r="A20" s="71" t="s">
        <v>216</v>
      </c>
    </row>
    <row r="21" spans="1:4" x14ac:dyDescent="0.25">
      <c r="A21" s="71" t="s">
        <v>217</v>
      </c>
    </row>
    <row r="22" spans="1:4" x14ac:dyDescent="0.25">
      <c r="A22" s="71" t="s">
        <v>218</v>
      </c>
    </row>
    <row r="23" spans="1:4" x14ac:dyDescent="0.25">
      <c r="A23" s="71" t="s">
        <v>219</v>
      </c>
    </row>
    <row r="24" spans="1:4" x14ac:dyDescent="0.25">
      <c r="A24" s="71" t="s">
        <v>220</v>
      </c>
    </row>
    <row r="25" spans="1:4" x14ac:dyDescent="0.25">
      <c r="A25" s="71"/>
    </row>
    <row r="26" spans="1:4" x14ac:dyDescent="0.25">
      <c r="A26" s="72" t="s">
        <v>221</v>
      </c>
      <c r="B26" s="72" t="s">
        <v>222</v>
      </c>
      <c r="C26" s="73"/>
      <c r="D26" s="73"/>
    </row>
    <row r="27" spans="1:4" x14ac:dyDescent="0.25">
      <c r="A27" s="72" t="s">
        <v>223</v>
      </c>
      <c r="B27" s="72" t="s">
        <v>224</v>
      </c>
      <c r="C27" s="72"/>
      <c r="D27" s="73"/>
    </row>
    <row r="28" spans="1:4" x14ac:dyDescent="0.25">
      <c r="A28" s="72" t="s">
        <v>225</v>
      </c>
      <c r="B28" s="72" t="s">
        <v>226</v>
      </c>
      <c r="C28" s="72"/>
      <c r="D28" s="73"/>
    </row>
    <row r="29" spans="1:4" x14ac:dyDescent="0.25">
      <c r="A29" s="72" t="s">
        <v>227</v>
      </c>
      <c r="B29" s="72" t="s">
        <v>228</v>
      </c>
      <c r="C29" s="72"/>
      <c r="D29" s="73"/>
    </row>
    <row r="30" spans="1:4" x14ac:dyDescent="0.25">
      <c r="A30" s="71"/>
      <c r="B30" s="71"/>
      <c r="C30" s="71"/>
    </row>
    <row r="31" spans="1:4" ht="20.25" x14ac:dyDescent="0.25">
      <c r="A31" s="74"/>
    </row>
    <row r="32" spans="1:4" ht="20.25" x14ac:dyDescent="0.25">
      <c r="A32" s="75" t="s">
        <v>229</v>
      </c>
    </row>
    <row r="33" spans="1:1" x14ac:dyDescent="0.25">
      <c r="A33" s="71" t="s">
        <v>230</v>
      </c>
    </row>
    <row r="34" spans="1:1" x14ac:dyDescent="0.25">
      <c r="A34" s="71" t="s">
        <v>231</v>
      </c>
    </row>
    <row r="35" spans="1:1" x14ac:dyDescent="0.25">
      <c r="A35" s="71"/>
    </row>
    <row r="36" spans="1:1" x14ac:dyDescent="0.25">
      <c r="A36" s="71" t="s">
        <v>232</v>
      </c>
    </row>
    <row r="37" spans="1:1" x14ac:dyDescent="0.25">
      <c r="A37" s="71" t="s">
        <v>233</v>
      </c>
    </row>
    <row r="38" spans="1:1" x14ac:dyDescent="0.25">
      <c r="A38" s="71"/>
    </row>
    <row r="39" spans="1:1" x14ac:dyDescent="0.25">
      <c r="A39" s="76" t="s">
        <v>234</v>
      </c>
    </row>
    <row r="40" spans="1:1" x14ac:dyDescent="0.25">
      <c r="A40" s="71" t="s">
        <v>235</v>
      </c>
    </row>
    <row r="41" spans="1:1" x14ac:dyDescent="0.25">
      <c r="A41" s="76" t="s">
        <v>236</v>
      </c>
    </row>
    <row r="42" spans="1:1" x14ac:dyDescent="0.25">
      <c r="A42" s="77" t="s">
        <v>237</v>
      </c>
    </row>
    <row r="43" spans="1:1" x14ac:dyDescent="0.25">
      <c r="A43" s="76" t="s">
        <v>238</v>
      </c>
    </row>
    <row r="44" spans="1:1" ht="54.75" customHeight="1" x14ac:dyDescent="0.25"/>
    <row r="45" spans="1:1" x14ac:dyDescent="0.25">
      <c r="A45" s="71" t="s">
        <v>239</v>
      </c>
    </row>
    <row r="46" spans="1:1" x14ac:dyDescent="0.25">
      <c r="A46" s="71" t="s">
        <v>240</v>
      </c>
    </row>
    <row r="47" spans="1:1" x14ac:dyDescent="0.25">
      <c r="A47" s="71" t="s">
        <v>241</v>
      </c>
    </row>
    <row r="48" spans="1:1" x14ac:dyDescent="0.25">
      <c r="A48" s="71" t="s">
        <v>242</v>
      </c>
    </row>
    <row r="49" spans="1:1" x14ac:dyDescent="0.25">
      <c r="A49" s="71" t="s">
        <v>243</v>
      </c>
    </row>
    <row r="50" spans="1:1" x14ac:dyDescent="0.25">
      <c r="A50" s="77" t="s">
        <v>244</v>
      </c>
    </row>
    <row r="51" spans="1:1" x14ac:dyDescent="0.25">
      <c r="A51" s="71"/>
    </row>
    <row r="52" spans="1:1" x14ac:dyDescent="0.25">
      <c r="A52" s="78" t="s">
        <v>245</v>
      </c>
    </row>
    <row r="53" spans="1:1" x14ac:dyDescent="0.25">
      <c r="A53" s="78" t="s">
        <v>246</v>
      </c>
    </row>
    <row r="54" spans="1:1" x14ac:dyDescent="0.25">
      <c r="A54" s="78" t="s">
        <v>247</v>
      </c>
    </row>
    <row r="55" spans="1:1" x14ac:dyDescent="0.25">
      <c r="A55" s="78" t="s">
        <v>248</v>
      </c>
    </row>
    <row r="56" spans="1:1" x14ac:dyDescent="0.25">
      <c r="A56" s="78" t="s">
        <v>249</v>
      </c>
    </row>
    <row r="57" spans="1:1" x14ac:dyDescent="0.25">
      <c r="A57" s="78"/>
    </row>
    <row r="58" spans="1:1" x14ac:dyDescent="0.25">
      <c r="A58" s="71" t="s">
        <v>250</v>
      </c>
    </row>
    <row r="60" spans="1:1" ht="20.25" x14ac:dyDescent="0.25">
      <c r="A60" s="74"/>
    </row>
  </sheetData>
  <hyperlinks>
    <hyperlink ref="A42" r:id="rId1" location="V2-1A" display="https://austria.econgood.org/cc/public-sector/ - V2-1A" xr:uid="{274B3640-3851-4B79-9E5E-2C9845914CE4}"/>
    <hyperlink ref="A50" r:id="rId2" display="https://creativecommons.org/licenses/by-nc-sa/4.0/" xr:uid="{D7A1E413-FA8E-45CF-94F8-83425CA1430B}"/>
    <hyperlink ref="B26" r:id="rId3" display="mailto:public-sector-dach@ecogood.org" xr:uid="{54CCE9F2-5ABD-46E5-B6E4-AF627FC1BC13}"/>
    <hyperlink ref="B28" r:id="rId4" xr:uid="{1FDAC22E-2D1A-4CAD-AF65-B3BF9FE85891}"/>
  </hyperlinks>
  <pageMargins left="0.70866141732283472" right="0.70866141732283472" top="0.78740157480314965" bottom="0.78740157480314965" header="0.31496062992125984" footer="0.31496062992125984"/>
  <pageSetup paperSize="9" orientation="portrait" r:id="rId5"/>
  <headerFooter>
    <oddHeader>&amp;R&amp;G</oddHeader>
    <oddFooter>&amp;L&amp;D&amp;C&amp;F&amp;RSeite &amp;P</oddFooter>
  </headerFooter>
  <rowBreaks count="1" manualBreakCount="1">
    <brk id="38" max="16383" man="1"/>
  </rowBreaks>
  <drawing r:id="rId6"/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05879-6063-476A-8A21-CAD4819B4BDD}">
  <sheetPr>
    <pageSetUpPr fitToPage="1"/>
  </sheetPr>
  <dimension ref="A1:L130"/>
  <sheetViews>
    <sheetView zoomScale="89" zoomScaleNormal="89" zoomScaleSheetLayoutView="82" workbookViewId="0">
      <selection activeCell="H33" sqref="H33"/>
    </sheetView>
  </sheetViews>
  <sheetFormatPr baseColWidth="10" defaultColWidth="11.42578125" defaultRowHeight="15.75" x14ac:dyDescent="0.25"/>
  <cols>
    <col min="1" max="1" width="7.140625" customWidth="1"/>
    <col min="2" max="2" width="68.28515625" customWidth="1"/>
    <col min="3" max="6" width="9.5703125" style="2" customWidth="1"/>
    <col min="7" max="7" width="8.7109375" style="2" customWidth="1"/>
    <col min="8" max="8" width="11" style="2" customWidth="1"/>
    <col min="9" max="9" width="41.5703125" hidden="1" customWidth="1"/>
    <col min="10" max="10" width="21.42578125" hidden="1" customWidth="1"/>
    <col min="11" max="11" width="9.85546875" style="17" bestFit="1" customWidth="1"/>
    <col min="12" max="12" width="1.42578125" bestFit="1" customWidth="1"/>
  </cols>
  <sheetData>
    <row r="1" spans="1:12" ht="23.25" x14ac:dyDescent="0.35">
      <c r="A1" s="1" t="s">
        <v>0</v>
      </c>
    </row>
    <row r="2" spans="1:12" s="3" customFormat="1" ht="26.25" x14ac:dyDescent="0.4">
      <c r="B2" s="4" t="s">
        <v>1</v>
      </c>
      <c r="C2" s="5"/>
      <c r="D2" s="5"/>
      <c r="E2" s="5"/>
      <c r="F2" s="5"/>
      <c r="G2" s="6"/>
      <c r="H2" s="6"/>
      <c r="K2" s="64"/>
    </row>
    <row r="3" spans="1:12" s="7" customFormat="1" ht="49.5" thickBot="1" x14ac:dyDescent="0.4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0" t="s">
        <v>10</v>
      </c>
      <c r="J3" s="10" t="s">
        <v>11</v>
      </c>
      <c r="K3" s="9" t="s">
        <v>12</v>
      </c>
    </row>
    <row r="4" spans="1:12" ht="16.5" thickBot="1" x14ac:dyDescent="0.3">
      <c r="H4" s="11"/>
    </row>
    <row r="5" spans="1:12" s="14" customFormat="1" ht="21" x14ac:dyDescent="0.35">
      <c r="A5" s="12" t="s">
        <v>13</v>
      </c>
      <c r="B5" s="12" t="s">
        <v>14</v>
      </c>
      <c r="C5" s="13"/>
      <c r="D5" s="13"/>
      <c r="E5" s="13"/>
      <c r="F5" s="13"/>
      <c r="G5" s="13"/>
      <c r="H5" s="13"/>
      <c r="I5" s="12"/>
      <c r="J5" s="12"/>
      <c r="K5" s="17"/>
    </row>
    <row r="6" spans="1:12" s="18" customFormat="1" ht="21" x14ac:dyDescent="0.35">
      <c r="A6" s="15" t="s">
        <v>15</v>
      </c>
      <c r="B6" s="15" t="s">
        <v>16</v>
      </c>
      <c r="C6" s="16">
        <f t="shared" ref="C6:E6" si="0">C7</f>
        <v>0</v>
      </c>
      <c r="D6" s="16">
        <f t="shared" si="0"/>
        <v>0</v>
      </c>
      <c r="E6" s="16">
        <f t="shared" si="0"/>
        <v>0</v>
      </c>
      <c r="F6" s="16">
        <f>F7</f>
        <v>0</v>
      </c>
      <c r="G6" s="16">
        <f>G7</f>
        <v>0</v>
      </c>
      <c r="H6" s="16">
        <f>H7</f>
        <v>0</v>
      </c>
      <c r="I6" t="s">
        <v>17</v>
      </c>
      <c r="J6" t="s">
        <v>18</v>
      </c>
      <c r="K6" s="17"/>
    </row>
    <row r="7" spans="1:12" x14ac:dyDescent="0.25">
      <c r="A7" t="s">
        <v>19</v>
      </c>
      <c r="B7" t="s">
        <v>20</v>
      </c>
      <c r="C7" s="19"/>
      <c r="D7" s="19"/>
      <c r="E7" s="19"/>
      <c r="F7" s="19"/>
      <c r="G7" s="20"/>
      <c r="H7" s="21">
        <f>$H$4</f>
        <v>0</v>
      </c>
      <c r="I7" t="s">
        <v>17</v>
      </c>
      <c r="J7" t="s">
        <v>18</v>
      </c>
      <c r="K7" s="17">
        <f>D7-C7</f>
        <v>0</v>
      </c>
    </row>
    <row r="8" spans="1:12" x14ac:dyDescent="0.25">
      <c r="C8" s="22"/>
      <c r="D8" s="22"/>
      <c r="E8" s="22"/>
      <c r="F8" s="22"/>
      <c r="G8" s="23"/>
      <c r="H8" s="22"/>
      <c r="I8" t="s">
        <v>17</v>
      </c>
      <c r="J8" t="s">
        <v>18</v>
      </c>
    </row>
    <row r="9" spans="1:12" s="18" customFormat="1" ht="21" x14ac:dyDescent="0.35">
      <c r="A9" s="15" t="s">
        <v>21</v>
      </c>
      <c r="B9" s="15" t="s">
        <v>22</v>
      </c>
      <c r="C9" s="16">
        <f t="shared" ref="C9:E9" si="1">C12</f>
        <v>0</v>
      </c>
      <c r="D9" s="16">
        <f t="shared" si="1"/>
        <v>0</v>
      </c>
      <c r="E9" s="16">
        <f t="shared" si="1"/>
        <v>0</v>
      </c>
      <c r="F9" s="16">
        <f>F12</f>
        <v>0</v>
      </c>
      <c r="G9" s="16">
        <f>G12</f>
        <v>0</v>
      </c>
      <c r="H9" s="16">
        <f>H12</f>
        <v>0</v>
      </c>
      <c r="I9" t="s">
        <v>23</v>
      </c>
      <c r="J9" t="s">
        <v>24</v>
      </c>
      <c r="K9" s="17"/>
    </row>
    <row r="10" spans="1:12" x14ac:dyDescent="0.25">
      <c r="A10" t="s">
        <v>25</v>
      </c>
      <c r="B10" t="s">
        <v>26</v>
      </c>
      <c r="C10" s="24"/>
      <c r="D10" s="24"/>
      <c r="E10" s="24"/>
      <c r="F10" s="24"/>
      <c r="G10" s="24"/>
      <c r="H10" s="24"/>
      <c r="I10" t="s">
        <v>23</v>
      </c>
      <c r="J10" t="s">
        <v>24</v>
      </c>
    </row>
    <row r="11" spans="1:12" ht="16.5" thickBot="1" x14ac:dyDescent="0.3">
      <c r="A11" t="s">
        <v>27</v>
      </c>
      <c r="B11" t="s">
        <v>28</v>
      </c>
      <c r="C11" s="25"/>
      <c r="D11" s="25"/>
      <c r="E11" s="25"/>
      <c r="F11" s="25"/>
      <c r="G11" s="25"/>
      <c r="H11" s="25"/>
      <c r="I11" t="s">
        <v>23</v>
      </c>
      <c r="J11" t="s">
        <v>24</v>
      </c>
      <c r="L11" t="s">
        <v>29</v>
      </c>
    </row>
    <row r="12" spans="1:12" s="18" customFormat="1" ht="16.5" thickBot="1" x14ac:dyDescent="0.3">
      <c r="A12" s="26" t="s">
        <v>25</v>
      </c>
      <c r="B12" s="15" t="str">
        <f>VLOOKUP(A12,A10:B11,2,FALSE)</f>
        <v>A2.1-Nutzen für die Bevölkerung</v>
      </c>
      <c r="C12" s="19"/>
      <c r="D12" s="19"/>
      <c r="E12" s="19"/>
      <c r="F12" s="19"/>
      <c r="G12" s="19"/>
      <c r="H12" s="21">
        <f>$H$4</f>
        <v>0</v>
      </c>
      <c r="I12"/>
      <c r="J12"/>
      <c r="K12" s="17">
        <f>D12-C12</f>
        <v>0</v>
      </c>
    </row>
    <row r="13" spans="1:12" x14ac:dyDescent="0.25">
      <c r="C13" s="23"/>
      <c r="D13" s="23"/>
      <c r="E13" s="23"/>
      <c r="F13" s="23"/>
      <c r="G13" s="23"/>
      <c r="H13" s="23"/>
    </row>
    <row r="14" spans="1:12" s="18" customFormat="1" ht="21" x14ac:dyDescent="0.35">
      <c r="A14" s="15" t="s">
        <v>30</v>
      </c>
      <c r="B14" s="15" t="s">
        <v>31</v>
      </c>
      <c r="C14" s="16">
        <f t="shared" ref="C14:E14" si="2">C15</f>
        <v>0</v>
      </c>
      <c r="D14" s="16">
        <f t="shared" si="2"/>
        <v>0</v>
      </c>
      <c r="E14" s="16">
        <f t="shared" si="2"/>
        <v>0</v>
      </c>
      <c r="F14" s="16">
        <f>F15</f>
        <v>0</v>
      </c>
      <c r="G14" s="16">
        <f>G15</f>
        <v>0</v>
      </c>
      <c r="H14" s="16">
        <f>H15</f>
        <v>0</v>
      </c>
      <c r="I14" t="s">
        <v>32</v>
      </c>
      <c r="J14" t="s">
        <v>33</v>
      </c>
      <c r="K14" s="17"/>
    </row>
    <row r="15" spans="1:12" x14ac:dyDescent="0.25">
      <c r="A15" t="s">
        <v>34</v>
      </c>
      <c r="B15" t="s">
        <v>35</v>
      </c>
      <c r="C15" s="19"/>
      <c r="D15" s="19"/>
      <c r="E15" s="19"/>
      <c r="F15" s="19"/>
      <c r="G15" s="20"/>
      <c r="H15" s="21">
        <f>$H$4</f>
        <v>0</v>
      </c>
      <c r="I15" t="s">
        <v>32</v>
      </c>
      <c r="J15" t="s">
        <v>33</v>
      </c>
      <c r="K15" s="17">
        <f>D15-C15</f>
        <v>0</v>
      </c>
      <c r="L15" t="s">
        <v>29</v>
      </c>
    </row>
    <row r="16" spans="1:12" x14ac:dyDescent="0.25">
      <c r="C16" s="23"/>
      <c r="D16" s="23"/>
      <c r="E16" s="23"/>
      <c r="F16" s="23"/>
      <c r="G16" s="23"/>
      <c r="H16" s="23"/>
    </row>
    <row r="17" spans="1:11" s="18" customFormat="1" ht="21" x14ac:dyDescent="0.35">
      <c r="A17" s="15" t="s">
        <v>36</v>
      </c>
      <c r="B17" s="15" t="s">
        <v>37</v>
      </c>
      <c r="C17" s="16">
        <f t="shared" ref="C17:E17" si="3">C18</f>
        <v>0</v>
      </c>
      <c r="D17" s="16">
        <f t="shared" si="3"/>
        <v>0</v>
      </c>
      <c r="E17" s="16">
        <f t="shared" si="3"/>
        <v>0</v>
      </c>
      <c r="F17" s="16">
        <f>F18</f>
        <v>0</v>
      </c>
      <c r="G17" s="16">
        <f>G18</f>
        <v>0</v>
      </c>
      <c r="H17" s="16">
        <f>H18</f>
        <v>0</v>
      </c>
      <c r="I17" t="s">
        <v>38</v>
      </c>
      <c r="J17" t="s">
        <v>39</v>
      </c>
      <c r="K17" s="17"/>
    </row>
    <row r="18" spans="1:11" x14ac:dyDescent="0.25">
      <c r="A18" t="s">
        <v>40</v>
      </c>
      <c r="B18" t="s">
        <v>41</v>
      </c>
      <c r="C18" s="19"/>
      <c r="D18" s="19"/>
      <c r="E18" s="19"/>
      <c r="F18" s="19"/>
      <c r="G18" s="20"/>
      <c r="H18" s="21">
        <f>$H$4</f>
        <v>0</v>
      </c>
      <c r="I18" t="s">
        <v>38</v>
      </c>
      <c r="J18" t="s">
        <v>39</v>
      </c>
      <c r="K18" s="17">
        <f>D18-C18</f>
        <v>0</v>
      </c>
    </row>
    <row r="19" spans="1:11" x14ac:dyDescent="0.25">
      <c r="C19" s="23"/>
      <c r="D19" s="23"/>
      <c r="E19" s="23"/>
      <c r="F19" s="23"/>
      <c r="G19" s="23"/>
      <c r="H19" s="23"/>
    </row>
    <row r="20" spans="1:11" s="18" customFormat="1" ht="21" x14ac:dyDescent="0.35">
      <c r="A20" s="15" t="s">
        <v>42</v>
      </c>
      <c r="B20" s="15" t="s">
        <v>43</v>
      </c>
      <c r="C20" s="16">
        <f t="shared" ref="C20:E20" si="4">C23</f>
        <v>0</v>
      </c>
      <c r="D20" s="16">
        <f t="shared" si="4"/>
        <v>0</v>
      </c>
      <c r="E20" s="16">
        <f t="shared" si="4"/>
        <v>0</v>
      </c>
      <c r="F20" s="16">
        <f>F23</f>
        <v>0</v>
      </c>
      <c r="G20" s="16">
        <f>G23</f>
        <v>0</v>
      </c>
      <c r="H20" s="16">
        <f>H23</f>
        <v>0</v>
      </c>
      <c r="I20" t="s">
        <v>44</v>
      </c>
      <c r="J20" t="s">
        <v>45</v>
      </c>
      <c r="K20" s="17"/>
    </row>
    <row r="21" spans="1:11" x14ac:dyDescent="0.25">
      <c r="A21" t="s">
        <v>46</v>
      </c>
      <c r="B21" t="s">
        <v>47</v>
      </c>
      <c r="C21" s="24"/>
      <c r="D21" s="24"/>
      <c r="E21" s="24"/>
      <c r="F21" s="24"/>
      <c r="G21" s="24"/>
      <c r="H21" s="24"/>
      <c r="I21" t="s">
        <v>44</v>
      </c>
      <c r="J21" t="s">
        <v>45</v>
      </c>
    </row>
    <row r="22" spans="1:11" ht="16.5" thickBot="1" x14ac:dyDescent="0.3">
      <c r="A22" t="s">
        <v>48</v>
      </c>
      <c r="B22" t="s">
        <v>49</v>
      </c>
      <c r="C22" s="25"/>
      <c r="D22" s="25"/>
      <c r="E22" s="25"/>
      <c r="F22" s="25"/>
      <c r="G22" s="25"/>
      <c r="H22" s="25"/>
      <c r="I22" t="s">
        <v>44</v>
      </c>
      <c r="J22" t="s">
        <v>45</v>
      </c>
    </row>
    <row r="23" spans="1:11" s="18" customFormat="1" x14ac:dyDescent="0.25">
      <c r="A23" s="27" t="s">
        <v>48</v>
      </c>
      <c r="B23" s="15" t="str">
        <f>VLOOKUP(A23,A21:B22,2,FALSE)</f>
        <v>A5.2-Mitentscheidung für Einwohner*innen</v>
      </c>
      <c r="C23" s="28"/>
      <c r="D23" s="28"/>
      <c r="E23" s="28"/>
      <c r="F23" s="28"/>
      <c r="G23" s="28"/>
      <c r="H23" s="29">
        <f>$H$4</f>
        <v>0</v>
      </c>
      <c r="I23"/>
      <c r="J23"/>
      <c r="K23" s="17">
        <f>D23-C23</f>
        <v>0</v>
      </c>
    </row>
    <row r="24" spans="1:11" ht="21" x14ac:dyDescent="0.35">
      <c r="A24" s="30" t="s">
        <v>50</v>
      </c>
      <c r="B24" s="12" t="s">
        <v>14</v>
      </c>
      <c r="C24" s="16">
        <f t="shared" ref="C24:E24" si="5">C6+C9+C14+C20+C17</f>
        <v>0</v>
      </c>
      <c r="D24" s="16">
        <f t="shared" si="5"/>
        <v>0</v>
      </c>
      <c r="E24" s="16">
        <f t="shared" si="5"/>
        <v>0</v>
      </c>
      <c r="F24" s="16">
        <f>F6+F9+F14+F20+F17</f>
        <v>0</v>
      </c>
      <c r="G24" s="16">
        <f>G6+G9+G14+G20+G17</f>
        <v>0</v>
      </c>
      <c r="H24" s="16">
        <f>AVERAGE(H6+H9+H14+H17+H20)</f>
        <v>0</v>
      </c>
      <c r="K24" s="17">
        <f>D24-C24</f>
        <v>0</v>
      </c>
    </row>
    <row r="25" spans="1:11" ht="30" customHeight="1" x14ac:dyDescent="0.25"/>
    <row r="26" spans="1:11" s="14" customFormat="1" ht="21" x14ac:dyDescent="0.35">
      <c r="A26" s="12" t="s">
        <v>51</v>
      </c>
      <c r="B26" s="12" t="s">
        <v>52</v>
      </c>
      <c r="C26" s="13"/>
      <c r="D26" s="13"/>
      <c r="E26" s="13"/>
      <c r="F26" s="13"/>
      <c r="G26" s="13"/>
      <c r="H26" s="13"/>
      <c r="I26" s="12"/>
      <c r="J26" s="12"/>
      <c r="K26" s="17"/>
    </row>
    <row r="27" spans="1:11" s="15" customFormat="1" ht="21" x14ac:dyDescent="0.35">
      <c r="A27" s="15" t="s">
        <v>53</v>
      </c>
      <c r="B27" s="15" t="s">
        <v>54</v>
      </c>
      <c r="C27" s="16">
        <f t="shared" ref="C27:E27" si="6">C30</f>
        <v>0</v>
      </c>
      <c r="D27" s="16">
        <f t="shared" si="6"/>
        <v>0</v>
      </c>
      <c r="E27" s="16">
        <f t="shared" si="6"/>
        <v>0</v>
      </c>
      <c r="F27" s="16">
        <f>F30</f>
        <v>0</v>
      </c>
      <c r="G27" s="16">
        <f>G30</f>
        <v>0</v>
      </c>
      <c r="H27" s="16">
        <f>H30</f>
        <v>0</v>
      </c>
      <c r="I27" s="31" t="s">
        <v>17</v>
      </c>
      <c r="J27" s="31" t="s">
        <v>18</v>
      </c>
      <c r="K27" s="32"/>
    </row>
    <row r="28" spans="1:11" x14ac:dyDescent="0.25">
      <c r="A28" t="s">
        <v>55</v>
      </c>
      <c r="B28" t="s">
        <v>56</v>
      </c>
      <c r="C28" s="24"/>
      <c r="D28" s="24"/>
      <c r="E28" s="24"/>
      <c r="F28" s="24"/>
      <c r="G28" s="24"/>
      <c r="H28" s="24"/>
      <c r="I28" t="s">
        <v>17</v>
      </c>
      <c r="J28" t="s">
        <v>18</v>
      </c>
    </row>
    <row r="29" spans="1:11" ht="16.5" thickBot="1" x14ac:dyDescent="0.3">
      <c r="A29" t="s">
        <v>57</v>
      </c>
      <c r="B29" t="s">
        <v>58</v>
      </c>
      <c r="C29"/>
      <c r="D29"/>
      <c r="E29"/>
      <c r="F29"/>
      <c r="G29"/>
      <c r="H29"/>
      <c r="I29" t="s">
        <v>17</v>
      </c>
      <c r="J29" t="s">
        <v>18</v>
      </c>
    </row>
    <row r="30" spans="1:11" s="15" customFormat="1" ht="16.5" thickBot="1" x14ac:dyDescent="0.3">
      <c r="A30" s="26" t="s">
        <v>55</v>
      </c>
      <c r="B30" s="15" t="str">
        <f>VLOOKUP(A30,A28:B29,2,FALSE)</f>
        <v xml:space="preserve">B1.1-Integres Verhältnis zu Finanzpartner*innen </v>
      </c>
      <c r="C30" s="19"/>
      <c r="D30" s="19"/>
      <c r="E30" s="19"/>
      <c r="F30" s="19"/>
      <c r="G30" s="19"/>
      <c r="H30" s="21">
        <f>$H$4</f>
        <v>0</v>
      </c>
      <c r="I30" s="31"/>
      <c r="J30" s="31"/>
      <c r="K30" s="17">
        <f>D30-C30</f>
        <v>0</v>
      </c>
    </row>
    <row r="31" spans="1:11" x14ac:dyDescent="0.25">
      <c r="C31" s="33"/>
      <c r="D31" s="33"/>
      <c r="E31" s="33"/>
      <c r="F31" s="33"/>
      <c r="G31" s="33"/>
      <c r="H31" s="33"/>
    </row>
    <row r="32" spans="1:11" s="15" customFormat="1" ht="21" x14ac:dyDescent="0.35">
      <c r="A32" s="31" t="s">
        <v>59</v>
      </c>
      <c r="B32" s="31" t="s">
        <v>60</v>
      </c>
      <c r="C32" s="16">
        <f t="shared" ref="C32:E32" si="7">C33</f>
        <v>0</v>
      </c>
      <c r="D32" s="16">
        <f t="shared" si="7"/>
        <v>0</v>
      </c>
      <c r="E32" s="16">
        <f t="shared" si="7"/>
        <v>0</v>
      </c>
      <c r="F32" s="16">
        <f>F33</f>
        <v>0</v>
      </c>
      <c r="G32" s="16">
        <f>G33</f>
        <v>0</v>
      </c>
      <c r="H32" s="16">
        <f>H33</f>
        <v>0</v>
      </c>
      <c r="I32" s="31" t="s">
        <v>23</v>
      </c>
      <c r="J32" s="31" t="s">
        <v>24</v>
      </c>
      <c r="K32" s="32"/>
    </row>
    <row r="33" spans="1:11" x14ac:dyDescent="0.25">
      <c r="A33" t="s">
        <v>61</v>
      </c>
      <c r="B33" t="s">
        <v>62</v>
      </c>
      <c r="C33" s="19"/>
      <c r="D33" s="19"/>
      <c r="E33" s="19"/>
      <c r="F33" s="19"/>
      <c r="G33" s="19"/>
      <c r="H33" s="21">
        <f>$H$4</f>
        <v>0</v>
      </c>
      <c r="I33" t="s">
        <v>23</v>
      </c>
      <c r="J33" t="s">
        <v>24</v>
      </c>
      <c r="K33" s="17">
        <f>D33-C33</f>
        <v>0</v>
      </c>
    </row>
    <row r="34" spans="1:11" x14ac:dyDescent="0.25">
      <c r="C34" s="23"/>
      <c r="D34" s="23"/>
      <c r="E34" s="23"/>
      <c r="F34" s="23"/>
      <c r="G34" s="23"/>
      <c r="H34" s="23"/>
    </row>
    <row r="35" spans="1:11" s="15" customFormat="1" ht="21" x14ac:dyDescent="0.35">
      <c r="A35" s="31" t="s">
        <v>63</v>
      </c>
      <c r="B35" s="31" t="s">
        <v>64</v>
      </c>
      <c r="C35" s="16">
        <f t="shared" ref="C35:E35" si="8">C38</f>
        <v>0</v>
      </c>
      <c r="D35" s="16">
        <f t="shared" si="8"/>
        <v>0</v>
      </c>
      <c r="E35" s="16">
        <f t="shared" si="8"/>
        <v>0</v>
      </c>
      <c r="F35" s="16">
        <f>F38</f>
        <v>0</v>
      </c>
      <c r="G35" s="16">
        <f>G38</f>
        <v>0</v>
      </c>
      <c r="H35" s="16">
        <f>H38</f>
        <v>0</v>
      </c>
      <c r="I35" s="31" t="s">
        <v>32</v>
      </c>
      <c r="J35" s="31" t="s">
        <v>33</v>
      </c>
      <c r="K35" s="32"/>
    </row>
    <row r="36" spans="1:11" x14ac:dyDescent="0.25">
      <c r="A36" t="s">
        <v>65</v>
      </c>
      <c r="B36" t="s">
        <v>66</v>
      </c>
      <c r="C36" s="34"/>
      <c r="D36" s="34"/>
      <c r="E36" s="34"/>
      <c r="F36" s="34"/>
      <c r="G36" s="34"/>
      <c r="H36" s="34"/>
      <c r="I36" t="s">
        <v>32</v>
      </c>
      <c r="J36" t="s">
        <v>33</v>
      </c>
    </row>
    <row r="37" spans="1:11" ht="16.5" thickBot="1" x14ac:dyDescent="0.3">
      <c r="A37" t="s">
        <v>67</v>
      </c>
      <c r="B37" t="s">
        <v>68</v>
      </c>
      <c r="C37" s="34"/>
      <c r="D37" s="34"/>
      <c r="E37" s="34"/>
      <c r="F37" s="34"/>
      <c r="G37" s="34"/>
      <c r="H37" s="34"/>
      <c r="I37" t="s">
        <v>32</v>
      </c>
      <c r="J37" t="s">
        <v>33</v>
      </c>
    </row>
    <row r="38" spans="1:11" s="15" customFormat="1" ht="16.5" thickBot="1" x14ac:dyDescent="0.3">
      <c r="A38" s="26" t="s">
        <v>65</v>
      </c>
      <c r="B38" s="15" t="str">
        <f>VLOOKUP(A38,A36:B37,2,FALSE)</f>
        <v>B3.1-Umweltgerechte Haushalts- und Finanzpolitik</v>
      </c>
      <c r="C38" s="19"/>
      <c r="D38" s="19"/>
      <c r="E38" s="19"/>
      <c r="F38" s="19"/>
      <c r="G38" s="19"/>
      <c r="H38" s="21">
        <f>$H$4</f>
        <v>0</v>
      </c>
      <c r="I38" s="31"/>
      <c r="J38" s="31"/>
      <c r="K38" s="17">
        <f>D38-C38</f>
        <v>0</v>
      </c>
    </row>
    <row r="39" spans="1:11" x14ac:dyDescent="0.25">
      <c r="C39" s="33"/>
      <c r="D39" s="33"/>
      <c r="E39" s="33"/>
      <c r="F39" s="33"/>
      <c r="G39" s="33"/>
      <c r="H39" s="33"/>
    </row>
    <row r="40" spans="1:11" s="15" customFormat="1" ht="21" x14ac:dyDescent="0.35">
      <c r="A40" s="31" t="s">
        <v>69</v>
      </c>
      <c r="B40" s="31" t="s">
        <v>70</v>
      </c>
      <c r="C40" s="16">
        <f t="shared" ref="C40:E40" si="9">C43</f>
        <v>0</v>
      </c>
      <c r="D40" s="16">
        <f t="shared" si="9"/>
        <v>0</v>
      </c>
      <c r="E40" s="16">
        <f t="shared" si="9"/>
        <v>0</v>
      </c>
      <c r="F40" s="16">
        <f>F43</f>
        <v>0</v>
      </c>
      <c r="G40" s="16">
        <f>G43</f>
        <v>0</v>
      </c>
      <c r="H40" s="16">
        <f>H43</f>
        <v>0</v>
      </c>
      <c r="I40" s="31" t="s">
        <v>38</v>
      </c>
      <c r="J40" s="31" t="s">
        <v>39</v>
      </c>
      <c r="K40" s="32"/>
    </row>
    <row r="41" spans="1:11" x14ac:dyDescent="0.25">
      <c r="A41" t="s">
        <v>71</v>
      </c>
      <c r="B41" t="s">
        <v>72</v>
      </c>
      <c r="C41" s="24"/>
      <c r="D41" s="24"/>
      <c r="E41" s="24"/>
      <c r="F41" s="24"/>
      <c r="G41" s="24"/>
      <c r="H41" s="24"/>
      <c r="I41" t="s">
        <v>38</v>
      </c>
      <c r="J41" t="s">
        <v>39</v>
      </c>
    </row>
    <row r="42" spans="1:11" ht="16.5" thickBot="1" x14ac:dyDescent="0.3">
      <c r="A42" t="s">
        <v>73</v>
      </c>
      <c r="B42" t="s">
        <v>74</v>
      </c>
      <c r="C42"/>
      <c r="D42"/>
      <c r="E42"/>
      <c r="F42"/>
      <c r="G42"/>
      <c r="H42"/>
      <c r="I42" t="s">
        <v>38</v>
      </c>
      <c r="J42" t="s">
        <v>39</v>
      </c>
    </row>
    <row r="43" spans="1:11" s="15" customFormat="1" ht="16.5" thickBot="1" x14ac:dyDescent="0.3">
      <c r="A43" s="26" t="s">
        <v>71</v>
      </c>
      <c r="B43" s="15" t="str">
        <f>VLOOKUP(A43,A41:B42,2,FALSE)</f>
        <v>B4.1-Sozial gerechte Haushalts- und Finanzpolitik</v>
      </c>
      <c r="C43" s="19"/>
      <c r="D43" s="19"/>
      <c r="E43" s="19"/>
      <c r="F43" s="19"/>
      <c r="G43" s="19"/>
      <c r="H43" s="21">
        <f>$H$4</f>
        <v>0</v>
      </c>
      <c r="I43" s="31"/>
      <c r="J43" s="31"/>
      <c r="K43" s="17">
        <f>D43-C43</f>
        <v>0</v>
      </c>
    </row>
    <row r="44" spans="1:11" x14ac:dyDescent="0.25">
      <c r="C44" s="23"/>
      <c r="D44" s="23"/>
      <c r="E44" s="23"/>
      <c r="F44" s="23"/>
      <c r="G44" s="23"/>
      <c r="H44" s="23"/>
    </row>
    <row r="45" spans="1:11" s="15" customFormat="1" ht="21" x14ac:dyDescent="0.35">
      <c r="A45" s="31" t="s">
        <v>75</v>
      </c>
      <c r="B45" s="31" t="s">
        <v>76</v>
      </c>
      <c r="C45" s="16">
        <f t="shared" ref="C45:E45" si="10">C46</f>
        <v>0</v>
      </c>
      <c r="D45" s="16">
        <f t="shared" si="10"/>
        <v>0</v>
      </c>
      <c r="E45" s="16">
        <f t="shared" si="10"/>
        <v>0</v>
      </c>
      <c r="F45" s="16">
        <f>F46</f>
        <v>0</v>
      </c>
      <c r="G45" s="16">
        <f t="shared" ref="G45:H45" si="11">G46</f>
        <v>0</v>
      </c>
      <c r="H45" s="16">
        <f t="shared" si="11"/>
        <v>0</v>
      </c>
      <c r="I45" s="31" t="s">
        <v>44</v>
      </c>
      <c r="J45" s="31" t="s">
        <v>45</v>
      </c>
      <c r="K45" s="32"/>
    </row>
    <row r="46" spans="1:11" ht="16.5" thickBot="1" x14ac:dyDescent="0.3">
      <c r="A46" s="35" t="s">
        <v>77</v>
      </c>
      <c r="B46" s="35" t="s">
        <v>78</v>
      </c>
      <c r="C46" s="36"/>
      <c r="D46" s="36"/>
      <c r="E46" s="36"/>
      <c r="F46" s="36"/>
      <c r="G46" s="36"/>
      <c r="H46" s="37">
        <f>$H$4</f>
        <v>0</v>
      </c>
      <c r="I46" t="s">
        <v>44</v>
      </c>
      <c r="J46" t="s">
        <v>45</v>
      </c>
      <c r="K46" s="17">
        <f>D46-C46</f>
        <v>0</v>
      </c>
    </row>
    <row r="47" spans="1:11" s="14" customFormat="1" ht="22.5" thickTop="1" thickBot="1" x14ac:dyDescent="0.4">
      <c r="A47" s="38" t="s">
        <v>79</v>
      </c>
      <c r="B47" s="38" t="s">
        <v>52</v>
      </c>
      <c r="C47" s="39">
        <f t="shared" ref="C47:E47" si="12">AVERAGE(C27+C32+C35+C40+C45)</f>
        <v>0</v>
      </c>
      <c r="D47" s="39">
        <f t="shared" si="12"/>
        <v>0</v>
      </c>
      <c r="E47" s="39">
        <f t="shared" si="12"/>
        <v>0</v>
      </c>
      <c r="F47" s="39">
        <f>AVERAGE(F27+F32+F35+F40+F45)</f>
        <v>0</v>
      </c>
      <c r="G47" s="39">
        <f>AVERAGE(G27+G32+G35+G40+G45)</f>
        <v>0</v>
      </c>
      <c r="H47" s="39">
        <f>(H27+H32+H35+H40+H45)</f>
        <v>0</v>
      </c>
      <c r="K47" s="17">
        <f>D47-C47</f>
        <v>0</v>
      </c>
    </row>
    <row r="48" spans="1:11" ht="15.6" customHeight="1" thickTop="1" x14ac:dyDescent="0.25">
      <c r="A48" s="40"/>
      <c r="B48" s="40"/>
      <c r="C48" s="41"/>
      <c r="D48" s="41"/>
      <c r="E48" s="41"/>
      <c r="F48" s="41"/>
      <c r="G48" s="41"/>
      <c r="H48" s="41"/>
    </row>
    <row r="49" spans="1:11" s="14" customFormat="1" ht="21" x14ac:dyDescent="0.35">
      <c r="A49" s="12" t="s">
        <v>80</v>
      </c>
      <c r="B49" s="12" t="s">
        <v>81</v>
      </c>
      <c r="C49" s="13"/>
      <c r="D49" s="13"/>
      <c r="E49" s="13"/>
      <c r="F49" s="13"/>
      <c r="G49" s="13"/>
      <c r="H49" s="13"/>
      <c r="I49" s="12"/>
      <c r="J49" s="12"/>
      <c r="K49" s="17"/>
    </row>
    <row r="50" spans="1:11" s="15" customFormat="1" ht="21" x14ac:dyDescent="0.35">
      <c r="A50" s="31" t="s">
        <v>82</v>
      </c>
      <c r="B50" s="31" t="s">
        <v>83</v>
      </c>
      <c r="C50" s="16">
        <f t="shared" ref="C50:E50" si="13">C53</f>
        <v>0</v>
      </c>
      <c r="D50" s="16">
        <f t="shared" si="13"/>
        <v>0</v>
      </c>
      <c r="E50" s="16">
        <f t="shared" si="13"/>
        <v>0</v>
      </c>
      <c r="F50" s="16">
        <f>F53</f>
        <v>0</v>
      </c>
      <c r="G50" s="16">
        <f>G53</f>
        <v>0</v>
      </c>
      <c r="H50" s="16">
        <f>H53</f>
        <v>0</v>
      </c>
      <c r="I50" s="31" t="s">
        <v>17</v>
      </c>
      <c r="J50" s="31" t="s">
        <v>18</v>
      </c>
      <c r="K50" s="32"/>
    </row>
    <row r="51" spans="1:11" x14ac:dyDescent="0.25">
      <c r="A51" t="s">
        <v>84</v>
      </c>
      <c r="B51" t="s">
        <v>85</v>
      </c>
      <c r="C51" s="24"/>
      <c r="D51" s="24"/>
      <c r="E51" s="24"/>
      <c r="F51" s="24"/>
      <c r="G51" s="24"/>
      <c r="H51" s="24"/>
      <c r="I51" t="s">
        <v>17</v>
      </c>
      <c r="J51" t="s">
        <v>18</v>
      </c>
    </row>
    <row r="52" spans="1:11" ht="16.5" thickBot="1" x14ac:dyDescent="0.3">
      <c r="A52" t="s">
        <v>86</v>
      </c>
      <c r="B52" t="s">
        <v>87</v>
      </c>
      <c r="C52"/>
      <c r="D52"/>
      <c r="E52"/>
      <c r="F52"/>
      <c r="G52"/>
      <c r="H52"/>
      <c r="I52" t="s">
        <v>17</v>
      </c>
      <c r="J52" t="s">
        <v>18</v>
      </c>
    </row>
    <row r="53" spans="1:11" s="15" customFormat="1" ht="16.5" thickBot="1" x14ac:dyDescent="0.3">
      <c r="A53" s="26" t="s">
        <v>84</v>
      </c>
      <c r="B53" s="15" t="str">
        <f>VLOOKUP(A53,A51:B52,2,FALSE)</f>
        <v>C1.1-Respekt gegenüber Einzelnen in der Organisation</v>
      </c>
      <c r="C53" s="19"/>
      <c r="D53" s="19"/>
      <c r="E53" s="19"/>
      <c r="F53" s="19"/>
      <c r="G53" s="19"/>
      <c r="H53" s="21">
        <f>$H$4</f>
        <v>0</v>
      </c>
      <c r="I53" s="31"/>
      <c r="J53" s="31"/>
      <c r="K53" s="17">
        <f>D53-C53</f>
        <v>0</v>
      </c>
    </row>
    <row r="54" spans="1:11" x14ac:dyDescent="0.25">
      <c r="C54" s="23"/>
      <c r="D54" s="23"/>
      <c r="E54" s="23"/>
      <c r="F54" s="23"/>
      <c r="G54" s="23"/>
      <c r="H54" s="23"/>
    </row>
    <row r="55" spans="1:11" s="15" customFormat="1" ht="21" x14ac:dyDescent="0.35">
      <c r="A55" s="31" t="s">
        <v>88</v>
      </c>
      <c r="B55" s="31" t="s">
        <v>89</v>
      </c>
      <c r="C55" s="16">
        <f t="shared" ref="C55:H55" si="14">C58</f>
        <v>0</v>
      </c>
      <c r="D55" s="16">
        <f t="shared" si="14"/>
        <v>0</v>
      </c>
      <c r="E55" s="16">
        <f t="shared" si="14"/>
        <v>0</v>
      </c>
      <c r="F55" s="16">
        <f t="shared" si="14"/>
        <v>0</v>
      </c>
      <c r="G55" s="16">
        <f t="shared" si="14"/>
        <v>0</v>
      </c>
      <c r="H55" s="16">
        <f t="shared" si="14"/>
        <v>0</v>
      </c>
      <c r="I55" s="31" t="s">
        <v>23</v>
      </c>
      <c r="J55" s="31" t="s">
        <v>24</v>
      </c>
      <c r="K55" s="32"/>
    </row>
    <row r="56" spans="1:11" x14ac:dyDescent="0.25">
      <c r="A56" t="s">
        <v>90</v>
      </c>
      <c r="B56" t="s">
        <v>91</v>
      </c>
      <c r="C56"/>
      <c r="D56"/>
      <c r="E56"/>
      <c r="F56"/>
      <c r="G56"/>
      <c r="H56"/>
      <c r="I56" t="s">
        <v>23</v>
      </c>
      <c r="J56" t="s">
        <v>24</v>
      </c>
    </row>
    <row r="57" spans="1:11" ht="16.5" thickBot="1" x14ac:dyDescent="0.3">
      <c r="A57" t="s">
        <v>92</v>
      </c>
      <c r="B57" t="s">
        <v>93</v>
      </c>
      <c r="I57" t="s">
        <v>23</v>
      </c>
      <c r="J57" t="s">
        <v>24</v>
      </c>
    </row>
    <row r="58" spans="1:11" ht="16.5" thickBot="1" x14ac:dyDescent="0.3">
      <c r="A58" s="26" t="s">
        <v>90</v>
      </c>
      <c r="B58" s="15" t="str">
        <f>VLOOKUP(A58,A56:B57,2,FALSE)</f>
        <v>C2.1-Solidarische Zusammenarbeit</v>
      </c>
      <c r="C58" s="19"/>
      <c r="D58" s="19"/>
      <c r="E58" s="19"/>
      <c r="F58" s="19"/>
      <c r="G58" s="19"/>
      <c r="H58" s="21">
        <f>$H$4</f>
        <v>0</v>
      </c>
      <c r="K58" s="17">
        <f>D58-C58</f>
        <v>0</v>
      </c>
    </row>
    <row r="59" spans="1:11" x14ac:dyDescent="0.25">
      <c r="C59" s="23"/>
      <c r="D59" s="23"/>
      <c r="E59" s="23"/>
      <c r="F59" s="23"/>
      <c r="G59" s="23"/>
      <c r="H59" s="23"/>
    </row>
    <row r="60" spans="1:11" s="15" customFormat="1" ht="21" x14ac:dyDescent="0.35">
      <c r="A60" s="31" t="s">
        <v>94</v>
      </c>
      <c r="B60" s="31" t="s">
        <v>95</v>
      </c>
      <c r="C60" s="16">
        <f t="shared" ref="C60:E60" si="15">C63</f>
        <v>0</v>
      </c>
      <c r="D60" s="16">
        <f t="shared" si="15"/>
        <v>0</v>
      </c>
      <c r="E60" s="16">
        <f t="shared" si="15"/>
        <v>0</v>
      </c>
      <c r="F60" s="16">
        <f>F63</f>
        <v>0</v>
      </c>
      <c r="G60" s="16">
        <f>G63</f>
        <v>0</v>
      </c>
      <c r="H60" s="16">
        <f>H63</f>
        <v>0</v>
      </c>
      <c r="I60" s="31" t="s">
        <v>32</v>
      </c>
      <c r="J60" s="31" t="s">
        <v>33</v>
      </c>
      <c r="K60" s="32"/>
    </row>
    <row r="61" spans="1:11" x14ac:dyDescent="0.25">
      <c r="A61" t="s">
        <v>96</v>
      </c>
      <c r="B61" t="s">
        <v>97</v>
      </c>
      <c r="C61" s="24"/>
      <c r="D61" s="24"/>
      <c r="E61" s="24"/>
      <c r="F61" s="24"/>
      <c r="G61" s="24"/>
      <c r="H61" s="24"/>
      <c r="I61" t="s">
        <v>32</v>
      </c>
      <c r="J61" t="s">
        <v>33</v>
      </c>
    </row>
    <row r="62" spans="1:11" ht="16.5" thickBot="1" x14ac:dyDescent="0.3">
      <c r="A62" t="s">
        <v>98</v>
      </c>
      <c r="B62" t="s">
        <v>99</v>
      </c>
      <c r="C62"/>
      <c r="D62"/>
      <c r="E62"/>
      <c r="F62"/>
      <c r="G62"/>
      <c r="H62"/>
      <c r="I62" t="s">
        <v>32</v>
      </c>
      <c r="J62" t="s">
        <v>33</v>
      </c>
    </row>
    <row r="63" spans="1:11" s="15" customFormat="1" ht="16.5" thickBot="1" x14ac:dyDescent="0.3">
      <c r="A63" s="26" t="s">
        <v>98</v>
      </c>
      <c r="B63" s="15" t="str">
        <f>VLOOKUP(A63,A61:B62,2,FALSE)</f>
        <v>C3.2-Ökologische Kultur</v>
      </c>
      <c r="C63" s="19"/>
      <c r="D63" s="19"/>
      <c r="E63" s="19"/>
      <c r="F63" s="19"/>
      <c r="G63" s="19"/>
      <c r="H63" s="21">
        <f>$H$4</f>
        <v>0</v>
      </c>
      <c r="I63" s="31"/>
      <c r="J63" s="31"/>
      <c r="K63" s="17">
        <f>D63-C63</f>
        <v>0</v>
      </c>
    </row>
    <row r="64" spans="1:11" x14ac:dyDescent="0.25">
      <c r="C64" s="23"/>
      <c r="D64" s="23"/>
      <c r="E64" s="23"/>
      <c r="F64" s="23"/>
      <c r="G64" s="23"/>
      <c r="H64" s="23"/>
    </row>
    <row r="65" spans="1:11" s="15" customFormat="1" ht="21" x14ac:dyDescent="0.35">
      <c r="A65" s="31" t="s">
        <v>100</v>
      </c>
      <c r="B65" s="31" t="s">
        <v>101</v>
      </c>
      <c r="C65" s="16">
        <f t="shared" ref="C65:E65" si="16">C68</f>
        <v>0</v>
      </c>
      <c r="D65" s="16">
        <f t="shared" si="16"/>
        <v>0</v>
      </c>
      <c r="E65" s="16">
        <f t="shared" si="16"/>
        <v>0</v>
      </c>
      <c r="F65" s="16">
        <f>F68</f>
        <v>0</v>
      </c>
      <c r="G65" s="16">
        <f>G68</f>
        <v>0</v>
      </c>
      <c r="H65" s="16">
        <f>H68</f>
        <v>0</v>
      </c>
      <c r="I65" s="31" t="s">
        <v>38</v>
      </c>
      <c r="J65" s="31" t="s">
        <v>39</v>
      </c>
      <c r="K65" s="32"/>
    </row>
    <row r="66" spans="1:11" x14ac:dyDescent="0.25">
      <c r="A66" t="s">
        <v>102</v>
      </c>
      <c r="B66" t="s">
        <v>103</v>
      </c>
      <c r="C66" s="24"/>
      <c r="D66" s="24"/>
      <c r="E66" s="24"/>
      <c r="F66" s="24"/>
      <c r="G66" s="24"/>
      <c r="H66" s="24"/>
      <c r="I66" t="s">
        <v>38</v>
      </c>
      <c r="J66" t="s">
        <v>39</v>
      </c>
    </row>
    <row r="67" spans="1:11" ht="16.5" thickBot="1" x14ac:dyDescent="0.3">
      <c r="A67" t="s">
        <v>104</v>
      </c>
      <c r="B67" t="s">
        <v>105</v>
      </c>
      <c r="C67"/>
      <c r="D67"/>
      <c r="E67"/>
      <c r="F67"/>
      <c r="G67"/>
      <c r="H67"/>
      <c r="I67" t="s">
        <v>38</v>
      </c>
      <c r="J67" t="s">
        <v>39</v>
      </c>
    </row>
    <row r="68" spans="1:11" s="15" customFormat="1" ht="16.5" thickBot="1" x14ac:dyDescent="0.3">
      <c r="A68" s="26" t="s">
        <v>102</v>
      </c>
      <c r="B68" s="15" t="str">
        <f>VLOOKUP(A68,A66:B67,2,FALSE)</f>
        <v>C4.1-Gerechte Zuteilung der Arbeit</v>
      </c>
      <c r="C68" s="19"/>
      <c r="D68" s="19"/>
      <c r="E68" s="19"/>
      <c r="F68" s="19"/>
      <c r="G68" s="19"/>
      <c r="H68" s="21">
        <f>$H$4</f>
        <v>0</v>
      </c>
      <c r="I68" s="31"/>
      <c r="J68" s="31"/>
      <c r="K68" s="17">
        <f>D68-C68</f>
        <v>0</v>
      </c>
    </row>
    <row r="69" spans="1:11" x14ac:dyDescent="0.25">
      <c r="C69" s="23"/>
      <c r="D69" s="23"/>
      <c r="E69" s="23"/>
      <c r="F69" s="23"/>
      <c r="G69" s="23"/>
      <c r="H69" s="23"/>
    </row>
    <row r="70" spans="1:11" s="15" customFormat="1" ht="21" x14ac:dyDescent="0.35">
      <c r="A70" s="31" t="s">
        <v>106</v>
      </c>
      <c r="B70" s="31" t="s">
        <v>107</v>
      </c>
      <c r="C70" s="16">
        <f t="shared" ref="C70:E70" si="17">C73</f>
        <v>0</v>
      </c>
      <c r="D70" s="16">
        <f t="shared" si="17"/>
        <v>0</v>
      </c>
      <c r="E70" s="16">
        <f t="shared" si="17"/>
        <v>0</v>
      </c>
      <c r="F70" s="16">
        <f>F73</f>
        <v>0</v>
      </c>
      <c r="G70" s="16">
        <f>G73</f>
        <v>0</v>
      </c>
      <c r="H70" s="16">
        <f>H73</f>
        <v>0</v>
      </c>
      <c r="I70" s="31" t="s">
        <v>44</v>
      </c>
      <c r="J70" s="31" t="s">
        <v>45</v>
      </c>
      <c r="K70" s="32"/>
    </row>
    <row r="71" spans="1:11" x14ac:dyDescent="0.25">
      <c r="A71" t="s">
        <v>108</v>
      </c>
      <c r="B71" t="s">
        <v>109</v>
      </c>
      <c r="C71" s="24"/>
      <c r="D71" s="24"/>
      <c r="E71" s="24"/>
      <c r="F71" s="24"/>
      <c r="G71" s="24"/>
      <c r="H71" s="24"/>
      <c r="I71" t="s">
        <v>44</v>
      </c>
      <c r="J71" t="s">
        <v>45</v>
      </c>
    </row>
    <row r="72" spans="1:11" ht="16.5" thickBot="1" x14ac:dyDescent="0.3">
      <c r="A72" t="s">
        <v>110</v>
      </c>
      <c r="B72" t="s">
        <v>111</v>
      </c>
      <c r="C72"/>
      <c r="D72"/>
      <c r="E72"/>
      <c r="F72"/>
      <c r="G72"/>
      <c r="H72"/>
      <c r="I72" t="s">
        <v>44</v>
      </c>
      <c r="J72" t="s">
        <v>45</v>
      </c>
    </row>
    <row r="73" spans="1:11" s="15" customFormat="1" ht="16.5" thickBot="1" x14ac:dyDescent="0.3">
      <c r="A73" s="42" t="s">
        <v>110</v>
      </c>
      <c r="B73" s="43" t="str">
        <f>VLOOKUP(A73,A71:B72,2,FALSE)</f>
        <v>C5.2-Demokratische Entscheidungsprozesse</v>
      </c>
      <c r="C73" s="36"/>
      <c r="D73" s="36"/>
      <c r="E73" s="36"/>
      <c r="F73" s="36"/>
      <c r="G73" s="36"/>
      <c r="H73" s="37">
        <f>$H$4</f>
        <v>0</v>
      </c>
      <c r="I73" s="31"/>
      <c r="J73" s="31"/>
      <c r="K73" s="17">
        <f>D73-C73</f>
        <v>0</v>
      </c>
    </row>
    <row r="74" spans="1:11" ht="22.5" thickTop="1" thickBot="1" x14ac:dyDescent="0.4">
      <c r="A74" s="38" t="s">
        <v>112</v>
      </c>
      <c r="B74" s="38" t="s">
        <v>113</v>
      </c>
      <c r="C74" s="39">
        <f t="shared" ref="C74:H74" si="18">AVERAGE(C50+C55+C60+C65+C70)</f>
        <v>0</v>
      </c>
      <c r="D74" s="39">
        <f t="shared" si="18"/>
        <v>0</v>
      </c>
      <c r="E74" s="39">
        <f t="shared" si="18"/>
        <v>0</v>
      </c>
      <c r="F74" s="39">
        <f t="shared" si="18"/>
        <v>0</v>
      </c>
      <c r="G74" s="39">
        <f t="shared" si="18"/>
        <v>0</v>
      </c>
      <c r="H74" s="39">
        <f t="shared" si="18"/>
        <v>0</v>
      </c>
      <c r="K74" s="17">
        <f>D74-C74</f>
        <v>0</v>
      </c>
    </row>
    <row r="75" spans="1:11" ht="18" customHeight="1" thickTop="1" x14ac:dyDescent="0.25">
      <c r="A75" s="40"/>
      <c r="B75" s="40"/>
      <c r="C75" s="41"/>
      <c r="D75" s="41"/>
      <c r="E75" s="41"/>
      <c r="F75" s="41"/>
      <c r="G75" s="41"/>
      <c r="H75" s="41"/>
    </row>
    <row r="76" spans="1:11" s="12" customFormat="1" ht="21" x14ac:dyDescent="0.35">
      <c r="A76" s="12" t="s">
        <v>114</v>
      </c>
      <c r="B76" s="12" t="s">
        <v>115</v>
      </c>
      <c r="C76" s="44"/>
      <c r="D76" s="44"/>
      <c r="E76" s="44"/>
      <c r="F76" s="44"/>
      <c r="G76" s="44"/>
      <c r="H76" s="44"/>
      <c r="K76" s="32"/>
    </row>
    <row r="77" spans="1:11" s="15" customFormat="1" ht="21" x14ac:dyDescent="0.35">
      <c r="A77" s="31" t="s">
        <v>116</v>
      </c>
      <c r="B77" s="31" t="s">
        <v>117</v>
      </c>
      <c r="C77" s="16">
        <f t="shared" ref="C77:E77" si="19">IFERROR(AVERAGE(C78:C79),0)</f>
        <v>0</v>
      </c>
      <c r="D77" s="16">
        <f t="shared" si="19"/>
        <v>0</v>
      </c>
      <c r="E77" s="16">
        <f t="shared" si="19"/>
        <v>0</v>
      </c>
      <c r="F77" s="16">
        <f>IFERROR(AVERAGE(F78:F79),0)</f>
        <v>0</v>
      </c>
      <c r="G77" s="16">
        <f>IFERROR(AVERAGE(G78:G79),0)</f>
        <v>0</v>
      </c>
      <c r="H77" s="16">
        <f>IFERROR(AVERAGE(H78:H79),0)</f>
        <v>0</v>
      </c>
      <c r="I77" s="31" t="s">
        <v>17</v>
      </c>
      <c r="J77" s="31" t="s">
        <v>18</v>
      </c>
      <c r="K77" s="32"/>
    </row>
    <row r="78" spans="1:11" ht="16.5" customHeight="1" x14ac:dyDescent="0.25">
      <c r="A78" t="s">
        <v>118</v>
      </c>
      <c r="B78" t="s">
        <v>119</v>
      </c>
      <c r="C78" s="20"/>
      <c r="D78" s="20"/>
      <c r="E78" s="20"/>
      <c r="F78" s="20"/>
      <c r="G78" s="20"/>
      <c r="H78" s="21">
        <f t="shared" ref="H78:H79" si="20">$H$4</f>
        <v>0</v>
      </c>
      <c r="I78" t="s">
        <v>17</v>
      </c>
      <c r="J78" t="s">
        <v>18</v>
      </c>
      <c r="K78" s="17">
        <f>D78-C78</f>
        <v>0</v>
      </c>
    </row>
    <row r="79" spans="1:11" ht="16.5" customHeight="1" x14ac:dyDescent="0.25">
      <c r="A79" t="s">
        <v>120</v>
      </c>
      <c r="B79" t="s">
        <v>121</v>
      </c>
      <c r="C79" s="20"/>
      <c r="D79" s="20"/>
      <c r="E79" s="20"/>
      <c r="F79" s="20"/>
      <c r="G79" s="20"/>
      <c r="H79" s="21">
        <f t="shared" si="20"/>
        <v>0</v>
      </c>
      <c r="I79" t="s">
        <v>17</v>
      </c>
      <c r="J79" t="s">
        <v>18</v>
      </c>
      <c r="K79" s="17">
        <f>D79-C79</f>
        <v>0</v>
      </c>
    </row>
    <row r="80" spans="1:11" x14ac:dyDescent="0.25">
      <c r="C80" s="23"/>
      <c r="D80" s="23"/>
      <c r="E80" s="23"/>
      <c r="F80" s="23"/>
      <c r="G80" s="23"/>
      <c r="H80" s="23"/>
    </row>
    <row r="81" spans="1:11" s="15" customFormat="1" ht="21" x14ac:dyDescent="0.35">
      <c r="A81" s="31" t="s">
        <v>122</v>
      </c>
      <c r="B81" s="31" t="s">
        <v>123</v>
      </c>
      <c r="C81" s="16">
        <f t="shared" ref="C81:E81" si="21">IFERROR(AVERAGE(C82:C83),0)</f>
        <v>0</v>
      </c>
      <c r="D81" s="16">
        <f t="shared" si="21"/>
        <v>0</v>
      </c>
      <c r="E81" s="16">
        <f t="shared" si="21"/>
        <v>0</v>
      </c>
      <c r="F81" s="16">
        <f>IFERROR(AVERAGE(F82:F83),0)</f>
        <v>0</v>
      </c>
      <c r="G81" s="16">
        <f>IFERROR(AVERAGE(G82:G83),0)</f>
        <v>0</v>
      </c>
      <c r="H81" s="16">
        <f>IFERROR(AVERAGE(H82:H83),0)</f>
        <v>0</v>
      </c>
      <c r="I81" s="31" t="s">
        <v>23</v>
      </c>
      <c r="J81" s="31" t="s">
        <v>24</v>
      </c>
      <c r="K81" s="32"/>
    </row>
    <row r="82" spans="1:11" ht="16.5" customHeight="1" x14ac:dyDescent="0.25">
      <c r="A82" t="s">
        <v>124</v>
      </c>
      <c r="B82" t="s">
        <v>125</v>
      </c>
      <c r="C82" s="20"/>
      <c r="D82" s="20"/>
      <c r="E82" s="20"/>
      <c r="F82" s="20"/>
      <c r="G82" s="20"/>
      <c r="H82" s="21">
        <f>$H$4</f>
        <v>0</v>
      </c>
      <c r="I82" t="s">
        <v>23</v>
      </c>
      <c r="J82" t="s">
        <v>24</v>
      </c>
      <c r="K82" s="17">
        <f>D82-C82</f>
        <v>0</v>
      </c>
    </row>
    <row r="83" spans="1:11" ht="16.5" customHeight="1" x14ac:dyDescent="0.25">
      <c r="A83" t="s">
        <v>126</v>
      </c>
      <c r="B83" t="s">
        <v>127</v>
      </c>
      <c r="C83" s="20"/>
      <c r="D83" s="20"/>
      <c r="E83" s="20"/>
      <c r="F83" s="20"/>
      <c r="G83" s="20"/>
      <c r="H83" s="21">
        <f>$H$4</f>
        <v>0</v>
      </c>
      <c r="I83" t="s">
        <v>23</v>
      </c>
      <c r="J83" t="s">
        <v>24</v>
      </c>
      <c r="K83" s="17">
        <f>D83-C83</f>
        <v>0</v>
      </c>
    </row>
    <row r="84" spans="1:11" x14ac:dyDescent="0.25">
      <c r="C84" s="23"/>
      <c r="D84" s="23"/>
      <c r="E84" s="23"/>
      <c r="F84" s="23"/>
      <c r="G84" s="23"/>
      <c r="H84" s="23"/>
    </row>
    <row r="85" spans="1:11" s="15" customFormat="1" ht="21" x14ac:dyDescent="0.35">
      <c r="A85" s="31" t="s">
        <v>128</v>
      </c>
      <c r="B85" s="31" t="s">
        <v>129</v>
      </c>
      <c r="C85" s="16">
        <f t="shared" ref="C85:H85" si="22">IFERROR(AVERAGE(C88:C89),0)</f>
        <v>0</v>
      </c>
      <c r="D85" s="16">
        <f t="shared" si="22"/>
        <v>0</v>
      </c>
      <c r="E85" s="16">
        <f t="shared" si="22"/>
        <v>0</v>
      </c>
      <c r="F85" s="16">
        <f t="shared" si="22"/>
        <v>0</v>
      </c>
      <c r="G85" s="16">
        <f t="shared" si="22"/>
        <v>0</v>
      </c>
      <c r="H85" s="16">
        <f t="shared" si="22"/>
        <v>0</v>
      </c>
      <c r="I85" s="31" t="s">
        <v>32</v>
      </c>
      <c r="J85" s="31" t="s">
        <v>33</v>
      </c>
      <c r="K85" s="32"/>
    </row>
    <row r="86" spans="1:11" ht="16.5" customHeight="1" x14ac:dyDescent="0.35">
      <c r="A86" t="s">
        <v>130</v>
      </c>
      <c r="B86" t="s">
        <v>131</v>
      </c>
      <c r="C86" s="45"/>
      <c r="D86" s="45"/>
      <c r="E86" s="45"/>
      <c r="F86" s="45"/>
      <c r="G86" s="46"/>
      <c r="H86" s="46"/>
      <c r="I86" t="s">
        <v>32</v>
      </c>
      <c r="J86" t="s">
        <v>33</v>
      </c>
    </row>
    <row r="87" spans="1:11" ht="16.5" customHeight="1" thickBot="1" x14ac:dyDescent="0.4">
      <c r="A87" t="s">
        <v>132</v>
      </c>
      <c r="B87" t="s">
        <v>133</v>
      </c>
      <c r="C87" s="47"/>
      <c r="D87" s="47"/>
      <c r="E87" s="47"/>
      <c r="F87" s="47"/>
      <c r="G87" s="33"/>
      <c r="H87" s="33"/>
      <c r="I87" t="s">
        <v>32</v>
      </c>
      <c r="J87" t="s">
        <v>33</v>
      </c>
    </row>
    <row r="88" spans="1:11" s="15" customFormat="1" ht="16.5" thickBot="1" x14ac:dyDescent="0.3">
      <c r="A88" s="26" t="s">
        <v>130</v>
      </c>
      <c r="B88" s="15" t="str">
        <f>VLOOKUP(A88,A86:B87,2,FALSE)</f>
        <v>D3.1.1-Nachhaltigkeit öffentlicher Leistungen</v>
      </c>
      <c r="C88" s="19"/>
      <c r="D88" s="19"/>
      <c r="E88" s="19"/>
      <c r="F88" s="19"/>
      <c r="G88" s="19"/>
      <c r="H88" s="21">
        <f>$H$4</f>
        <v>0</v>
      </c>
      <c r="I88" s="31"/>
      <c r="J88" s="31"/>
      <c r="K88" s="17">
        <f>D88-C88</f>
        <v>0</v>
      </c>
    </row>
    <row r="89" spans="1:11" ht="16.5" customHeight="1" x14ac:dyDescent="0.25">
      <c r="A89" t="s">
        <v>134</v>
      </c>
      <c r="B89" t="s">
        <v>135</v>
      </c>
      <c r="C89" s="20"/>
      <c r="D89" s="20"/>
      <c r="E89" s="20"/>
      <c r="F89" s="20"/>
      <c r="G89" s="20"/>
      <c r="H89" s="21">
        <f>$H$4</f>
        <v>0</v>
      </c>
      <c r="I89" t="s">
        <v>32</v>
      </c>
      <c r="J89" t="s">
        <v>33</v>
      </c>
      <c r="K89" s="17">
        <f>D89-C89</f>
        <v>0</v>
      </c>
    </row>
    <row r="90" spans="1:11" x14ac:dyDescent="0.25">
      <c r="C90" s="23"/>
      <c r="D90" s="23"/>
      <c r="E90" s="23"/>
      <c r="F90" s="23"/>
      <c r="G90" s="23"/>
      <c r="H90" s="23"/>
    </row>
    <row r="91" spans="1:11" s="15" customFormat="1" ht="21" x14ac:dyDescent="0.35">
      <c r="A91" s="31" t="s">
        <v>136</v>
      </c>
      <c r="B91" s="31" t="s">
        <v>137</v>
      </c>
      <c r="C91" s="16">
        <f t="shared" ref="C91:E91" si="23">IFERROR(AVERAGE(C94:C95),0)</f>
        <v>0</v>
      </c>
      <c r="D91" s="16">
        <f t="shared" si="23"/>
        <v>0</v>
      </c>
      <c r="E91" s="16">
        <f t="shared" si="23"/>
        <v>0</v>
      </c>
      <c r="F91" s="16">
        <f>IFERROR(AVERAGE(F94:F95),0)</f>
        <v>0</v>
      </c>
      <c r="G91" s="16">
        <f t="shared" ref="G91:H91" si="24">IFERROR(AVERAGE(G94:G95),0)</f>
        <v>0</v>
      </c>
      <c r="H91" s="16">
        <f t="shared" si="24"/>
        <v>0</v>
      </c>
      <c r="I91" s="31" t="s">
        <v>38</v>
      </c>
      <c r="J91" s="31" t="s">
        <v>39</v>
      </c>
      <c r="K91" s="32"/>
    </row>
    <row r="92" spans="1:11" ht="16.5" customHeight="1" x14ac:dyDescent="0.35">
      <c r="A92" t="s">
        <v>138</v>
      </c>
      <c r="B92" t="s">
        <v>139</v>
      </c>
      <c r="C92" s="45"/>
      <c r="D92" s="45"/>
      <c r="E92" s="45"/>
      <c r="F92" s="45"/>
      <c r="G92" s="46"/>
      <c r="H92" s="46"/>
      <c r="I92" t="s">
        <v>38</v>
      </c>
      <c r="J92" t="s">
        <v>39</v>
      </c>
    </row>
    <row r="93" spans="1:11" ht="16.5" customHeight="1" thickBot="1" x14ac:dyDescent="0.4">
      <c r="A93" t="s">
        <v>140</v>
      </c>
      <c r="B93" t="s">
        <v>141</v>
      </c>
      <c r="C93" s="47"/>
      <c r="D93" s="47"/>
      <c r="E93" s="47"/>
      <c r="F93" s="47"/>
      <c r="G93" s="33"/>
      <c r="H93" s="33"/>
      <c r="I93" t="s">
        <v>38</v>
      </c>
      <c r="J93" t="s">
        <v>39</v>
      </c>
    </row>
    <row r="94" spans="1:11" s="15" customFormat="1" ht="16.5" thickBot="1" x14ac:dyDescent="0.3">
      <c r="A94" s="26" t="s">
        <v>138</v>
      </c>
      <c r="B94" s="15" t="str">
        <f>VLOOKUP(A94,A92:B93,2,FALSE)</f>
        <v>D4.1.1-Soziale Gerechtigkeit öffentlicher Leistungen</v>
      </c>
      <c r="C94" s="19"/>
      <c r="D94" s="19"/>
      <c r="E94" s="19"/>
      <c r="F94" s="19"/>
      <c r="G94" s="19"/>
      <c r="H94" s="21">
        <f>$H$4</f>
        <v>0</v>
      </c>
      <c r="I94" s="31"/>
      <c r="J94" s="31"/>
      <c r="K94" s="17">
        <f>D94-C94</f>
        <v>0</v>
      </c>
    </row>
    <row r="95" spans="1:11" ht="16.5" customHeight="1" x14ac:dyDescent="0.25">
      <c r="A95" t="s">
        <v>142</v>
      </c>
      <c r="B95" t="s">
        <v>143</v>
      </c>
      <c r="C95" s="20"/>
      <c r="D95" s="20"/>
      <c r="E95" s="20"/>
      <c r="F95" s="20"/>
      <c r="G95" s="20"/>
      <c r="H95" s="21">
        <f>$H$4</f>
        <v>0</v>
      </c>
      <c r="I95" t="s">
        <v>38</v>
      </c>
      <c r="J95" t="s">
        <v>39</v>
      </c>
      <c r="K95" s="17">
        <f>D95-C95</f>
        <v>0</v>
      </c>
    </row>
    <row r="96" spans="1:11" x14ac:dyDescent="0.25">
      <c r="C96" s="23"/>
      <c r="D96" s="23"/>
      <c r="E96" s="23"/>
      <c r="F96" s="23"/>
      <c r="G96" s="23"/>
      <c r="H96" s="23"/>
    </row>
    <row r="97" spans="1:11" s="15" customFormat="1" ht="21" x14ac:dyDescent="0.35">
      <c r="A97" s="31" t="s">
        <v>144</v>
      </c>
      <c r="B97" s="31" t="s">
        <v>145</v>
      </c>
      <c r="C97" s="16">
        <f t="shared" ref="C97:E97" si="25">IFERROR(AVERAGE(C100:C101),0)</f>
        <v>0</v>
      </c>
      <c r="D97" s="16">
        <f t="shared" si="25"/>
        <v>0</v>
      </c>
      <c r="E97" s="16">
        <f t="shared" si="25"/>
        <v>0</v>
      </c>
      <c r="F97" s="16">
        <f>IFERROR(AVERAGE(F100:F101),0)</f>
        <v>0</v>
      </c>
      <c r="G97" s="16">
        <f t="shared" ref="G97:H97" si="26">IFERROR(AVERAGE(G100:G101),0)</f>
        <v>0</v>
      </c>
      <c r="H97" s="16">
        <f t="shared" si="26"/>
        <v>0</v>
      </c>
      <c r="I97" s="31" t="s">
        <v>44</v>
      </c>
      <c r="J97" s="31" t="s">
        <v>45</v>
      </c>
      <c r="K97" s="32"/>
    </row>
    <row r="98" spans="1:11" ht="16.5" customHeight="1" x14ac:dyDescent="0.35">
      <c r="A98" t="s">
        <v>146</v>
      </c>
      <c r="B98" t="s">
        <v>147</v>
      </c>
      <c r="C98" s="45"/>
      <c r="D98" s="45"/>
      <c r="E98" s="45"/>
      <c r="F98" s="45"/>
      <c r="G98" s="46"/>
      <c r="H98" s="46"/>
      <c r="I98" t="s">
        <v>44</v>
      </c>
      <c r="J98" t="s">
        <v>45</v>
      </c>
    </row>
    <row r="99" spans="1:11" ht="16.5" customHeight="1" thickBot="1" x14ac:dyDescent="0.4">
      <c r="A99" t="s">
        <v>148</v>
      </c>
      <c r="B99" t="s">
        <v>149</v>
      </c>
      <c r="C99" s="47"/>
      <c r="D99" s="47"/>
      <c r="E99" s="47"/>
      <c r="F99" s="47"/>
      <c r="G99" s="33"/>
      <c r="H99" s="33"/>
      <c r="I99" t="s">
        <v>44</v>
      </c>
      <c r="J99" t="s">
        <v>45</v>
      </c>
    </row>
    <row r="100" spans="1:11" s="15" customFormat="1" ht="16.5" thickBot="1" x14ac:dyDescent="0.3">
      <c r="A100" s="26" t="s">
        <v>148</v>
      </c>
      <c r="B100" s="15" t="str">
        <f>VLOOKUP(A100,A98:B99,2,FALSE)</f>
        <v>D5.1.2-Demokratische Beteiligung</v>
      </c>
      <c r="C100" s="19"/>
      <c r="D100" s="19"/>
      <c r="E100" s="19"/>
      <c r="F100" s="19"/>
      <c r="G100" s="19"/>
      <c r="H100" s="21">
        <f>$H$4</f>
        <v>0</v>
      </c>
      <c r="I100" s="31"/>
      <c r="J100" s="31"/>
      <c r="K100" s="17">
        <f>D100-C100</f>
        <v>0</v>
      </c>
    </row>
    <row r="101" spans="1:11" ht="16.5" customHeight="1" thickBot="1" x14ac:dyDescent="0.3">
      <c r="A101" s="35" t="s">
        <v>150</v>
      </c>
      <c r="B101" s="35" t="s">
        <v>151</v>
      </c>
      <c r="C101" s="48"/>
      <c r="D101" s="48"/>
      <c r="E101" s="48"/>
      <c r="F101" s="48"/>
      <c r="G101" s="48"/>
      <c r="H101" s="37">
        <f>$H$4</f>
        <v>0</v>
      </c>
      <c r="I101" t="s">
        <v>44</v>
      </c>
      <c r="J101" t="s">
        <v>45</v>
      </c>
      <c r="K101" s="17">
        <f>D101-C101</f>
        <v>0</v>
      </c>
    </row>
    <row r="102" spans="1:11" ht="22.5" thickTop="1" thickBot="1" x14ac:dyDescent="0.4">
      <c r="A102" s="49" t="s">
        <v>152</v>
      </c>
      <c r="B102" s="49" t="s">
        <v>115</v>
      </c>
      <c r="C102" s="50">
        <f t="shared" ref="C102:H102" si="27">AVERAGE(C77+C81+C85+C91+C97)</f>
        <v>0</v>
      </c>
      <c r="D102" s="50">
        <f t="shared" si="27"/>
        <v>0</v>
      </c>
      <c r="E102" s="50">
        <f t="shared" si="27"/>
        <v>0</v>
      </c>
      <c r="F102" s="50">
        <f t="shared" si="27"/>
        <v>0</v>
      </c>
      <c r="G102" s="50">
        <f t="shared" si="27"/>
        <v>0</v>
      </c>
      <c r="H102" s="50">
        <f t="shared" si="27"/>
        <v>0</v>
      </c>
      <c r="K102" s="17">
        <f>D102-C102</f>
        <v>0</v>
      </c>
    </row>
    <row r="103" spans="1:11" ht="13.9" customHeight="1" thickTop="1" x14ac:dyDescent="0.25">
      <c r="A103" s="40"/>
      <c r="B103" s="40"/>
      <c r="C103" s="41"/>
      <c r="D103" s="41"/>
      <c r="E103" s="41"/>
      <c r="F103" s="41"/>
      <c r="G103" s="41"/>
      <c r="H103" s="41"/>
    </row>
    <row r="104" spans="1:11" s="12" customFormat="1" ht="21" x14ac:dyDescent="0.35">
      <c r="A104" s="12" t="s">
        <v>153</v>
      </c>
      <c r="B104" s="12" t="s">
        <v>154</v>
      </c>
      <c r="C104" s="44"/>
      <c r="D104" s="44"/>
      <c r="E104" s="44"/>
      <c r="F104" s="44"/>
      <c r="G104" s="44"/>
      <c r="H104" s="44"/>
      <c r="K104" s="32"/>
    </row>
    <row r="105" spans="1:11" s="15" customFormat="1" ht="21" x14ac:dyDescent="0.35">
      <c r="A105" s="31" t="s">
        <v>155</v>
      </c>
      <c r="B105" s="31" t="s">
        <v>156</v>
      </c>
      <c r="C105" s="16">
        <f>IFERROR(AVERAGE(C106:C108),0)</f>
        <v>0</v>
      </c>
      <c r="D105" s="16">
        <f t="shared" ref="D105:H105" si="28">IFERROR(AVERAGE(D106:D108),0)</f>
        <v>0</v>
      </c>
      <c r="E105" s="16">
        <f t="shared" si="28"/>
        <v>0</v>
      </c>
      <c r="F105" s="16">
        <f t="shared" si="28"/>
        <v>0</v>
      </c>
      <c r="G105" s="16">
        <f t="shared" si="28"/>
        <v>0</v>
      </c>
      <c r="H105" s="16">
        <f t="shared" si="28"/>
        <v>0</v>
      </c>
      <c r="I105" s="31" t="s">
        <v>17</v>
      </c>
      <c r="J105" s="31" t="s">
        <v>18</v>
      </c>
      <c r="K105" s="32"/>
    </row>
    <row r="106" spans="1:11" ht="16.5" customHeight="1" x14ac:dyDescent="0.35">
      <c r="A106" t="s">
        <v>157</v>
      </c>
      <c r="B106" t="s">
        <v>158</v>
      </c>
      <c r="C106" s="45"/>
      <c r="D106" s="45"/>
      <c r="E106" s="45"/>
      <c r="F106" s="45"/>
      <c r="G106" s="46"/>
      <c r="H106" s="46"/>
      <c r="I106" t="s">
        <v>17</v>
      </c>
      <c r="J106" t="s">
        <v>18</v>
      </c>
    </row>
    <row r="107" spans="1:11" ht="16.5" customHeight="1" thickBot="1" x14ac:dyDescent="0.4">
      <c r="A107" t="s">
        <v>159</v>
      </c>
      <c r="B107" t="s">
        <v>160</v>
      </c>
      <c r="C107" s="47"/>
      <c r="D107" s="47"/>
      <c r="E107" s="47"/>
      <c r="F107" s="47"/>
      <c r="G107" s="33"/>
      <c r="H107" s="33"/>
      <c r="I107" t="s">
        <v>17</v>
      </c>
      <c r="J107" t="s">
        <v>18</v>
      </c>
    </row>
    <row r="108" spans="1:11" s="15" customFormat="1" ht="16.5" thickBot="1" x14ac:dyDescent="0.3">
      <c r="A108" s="26" t="s">
        <v>157</v>
      </c>
      <c r="B108" s="15" t="str">
        <f>VLOOKUP(A108,A106:B107,2,FALSE)</f>
        <v>E1.1-Rechte und Interessen Dritter im Umfeld der Gemeinde</v>
      </c>
      <c r="C108" s="19"/>
      <c r="D108" s="19"/>
      <c r="E108" s="19"/>
      <c r="F108" s="19"/>
      <c r="G108" s="19"/>
      <c r="H108" s="21">
        <f>$H$4</f>
        <v>0</v>
      </c>
      <c r="I108" s="31"/>
      <c r="J108" s="31"/>
      <c r="K108" s="17">
        <f>D108-C108</f>
        <v>0</v>
      </c>
    </row>
    <row r="109" spans="1:11" x14ac:dyDescent="0.25">
      <c r="C109" s="23"/>
      <c r="D109" s="23"/>
      <c r="E109" s="23"/>
      <c r="F109" s="23"/>
      <c r="G109" s="23"/>
      <c r="H109" s="23"/>
    </row>
    <row r="110" spans="1:11" s="15" customFormat="1" ht="21" x14ac:dyDescent="0.35">
      <c r="A110" s="31" t="s">
        <v>161</v>
      </c>
      <c r="B110" s="31" t="s">
        <v>162</v>
      </c>
      <c r="C110" s="16">
        <f t="shared" ref="C110:H110" si="29">IFERROR(AVERAGE(C111:C113),0)</f>
        <v>0</v>
      </c>
      <c r="D110" s="16">
        <f t="shared" si="29"/>
        <v>0</v>
      </c>
      <c r="E110" s="16">
        <f t="shared" si="29"/>
        <v>0</v>
      </c>
      <c r="F110" s="16">
        <f t="shared" si="29"/>
        <v>0</v>
      </c>
      <c r="G110" s="16">
        <f t="shared" si="29"/>
        <v>0</v>
      </c>
      <c r="H110" s="16">
        <f t="shared" si="29"/>
        <v>0</v>
      </c>
      <c r="I110" s="31" t="s">
        <v>23</v>
      </c>
      <c r="J110" s="31" t="s">
        <v>24</v>
      </c>
      <c r="K110" s="32"/>
    </row>
    <row r="111" spans="1:11" ht="16.5" customHeight="1" x14ac:dyDescent="0.25">
      <c r="A111" t="s">
        <v>163</v>
      </c>
      <c r="B111" t="s">
        <v>164</v>
      </c>
      <c r="I111" t="s">
        <v>23</v>
      </c>
      <c r="J111" t="s">
        <v>24</v>
      </c>
    </row>
    <row r="112" spans="1:11" ht="16.5" customHeight="1" thickBot="1" x14ac:dyDescent="0.3">
      <c r="A112" t="s">
        <v>165</v>
      </c>
      <c r="B112" t="s">
        <v>166</v>
      </c>
      <c r="I112" t="s">
        <v>23</v>
      </c>
      <c r="J112" t="s">
        <v>24</v>
      </c>
    </row>
    <row r="113" spans="1:11" s="15" customFormat="1" ht="16.5" thickBot="1" x14ac:dyDescent="0.3">
      <c r="A113" s="26" t="s">
        <v>165</v>
      </c>
      <c r="B113" s="15" t="str">
        <f>VLOOKUP(A113,A111:B112,2,FALSE)</f>
        <v>E2.2-Wahrung der Artenvielfalt</v>
      </c>
      <c r="C113" s="20"/>
      <c r="D113" s="20"/>
      <c r="E113" s="20"/>
      <c r="F113" s="20"/>
      <c r="G113" s="20"/>
      <c r="H113" s="21">
        <f t="shared" ref="H113" si="30">$H$4</f>
        <v>0</v>
      </c>
      <c r="I113" s="31"/>
      <c r="J113" s="31"/>
      <c r="K113" s="17">
        <f>D113-C113</f>
        <v>0</v>
      </c>
    </row>
    <row r="114" spans="1:11" x14ac:dyDescent="0.25">
      <c r="C114" s="23"/>
      <c r="D114" s="23"/>
      <c r="E114" s="23"/>
      <c r="F114" s="23"/>
      <c r="G114" s="23"/>
      <c r="H114" s="23"/>
    </row>
    <row r="115" spans="1:11" s="15" customFormat="1" ht="21" x14ac:dyDescent="0.35">
      <c r="A115" s="31" t="s">
        <v>167</v>
      </c>
      <c r="B115" s="31" t="s">
        <v>168</v>
      </c>
      <c r="C115" s="16">
        <f t="shared" ref="C115:H115" si="31">IFERROR(AVERAGE(C116:C118),0)</f>
        <v>0</v>
      </c>
      <c r="D115" s="16">
        <f t="shared" si="31"/>
        <v>0</v>
      </c>
      <c r="E115" s="16">
        <f t="shared" si="31"/>
        <v>0</v>
      </c>
      <c r="F115" s="16">
        <f t="shared" si="31"/>
        <v>0</v>
      </c>
      <c r="G115" s="16">
        <f t="shared" si="31"/>
        <v>0</v>
      </c>
      <c r="H115" s="16">
        <f t="shared" si="31"/>
        <v>0</v>
      </c>
      <c r="I115" s="31" t="s">
        <v>32</v>
      </c>
      <c r="J115" s="31" t="s">
        <v>33</v>
      </c>
      <c r="K115" s="32"/>
    </row>
    <row r="116" spans="1:11" ht="16.5" customHeight="1" x14ac:dyDescent="0.25">
      <c r="A116" t="s">
        <v>169</v>
      </c>
      <c r="B116" t="s">
        <v>170</v>
      </c>
      <c r="I116" t="s">
        <v>32</v>
      </c>
      <c r="J116" t="s">
        <v>33</v>
      </c>
    </row>
    <row r="117" spans="1:11" ht="16.5" customHeight="1" thickBot="1" x14ac:dyDescent="0.3">
      <c r="A117" t="s">
        <v>171</v>
      </c>
      <c r="B117" t="s">
        <v>172</v>
      </c>
      <c r="I117" t="s">
        <v>32</v>
      </c>
      <c r="J117" t="s">
        <v>33</v>
      </c>
    </row>
    <row r="118" spans="1:11" s="15" customFormat="1" ht="16.5" thickBot="1" x14ac:dyDescent="0.3">
      <c r="A118" s="26" t="s">
        <v>169</v>
      </c>
      <c r="B118" s="15" t="str">
        <f>VLOOKUP(A118,A116:B117,2,FALSE)</f>
        <v>E3.1-Ökologische Verantwortung für das Umfeld der Gemeinde</v>
      </c>
      <c r="C118" s="20"/>
      <c r="D118" s="20"/>
      <c r="E118" s="20"/>
      <c r="F118" s="20"/>
      <c r="G118" s="20"/>
      <c r="H118" s="21">
        <f t="shared" ref="H118" si="32">$H$4</f>
        <v>0</v>
      </c>
      <c r="I118" s="31"/>
      <c r="J118" s="31"/>
      <c r="K118" s="17">
        <f>D118-C118</f>
        <v>0</v>
      </c>
    </row>
    <row r="119" spans="1:11" x14ac:dyDescent="0.25">
      <c r="C119" s="23"/>
      <c r="D119" s="23"/>
      <c r="E119" s="23"/>
      <c r="F119" s="23"/>
      <c r="G119" s="23"/>
      <c r="H119" s="23"/>
    </row>
    <row r="120" spans="1:11" s="15" customFormat="1" ht="21" x14ac:dyDescent="0.35">
      <c r="A120" s="31" t="s">
        <v>173</v>
      </c>
      <c r="B120" s="31" t="s">
        <v>174</v>
      </c>
      <c r="C120" s="16">
        <f t="shared" ref="C120:H120" si="33">IFERROR(AVERAGE(C121:C123),0)</f>
        <v>0</v>
      </c>
      <c r="D120" s="16">
        <f t="shared" si="33"/>
        <v>0</v>
      </c>
      <c r="E120" s="16">
        <f t="shared" si="33"/>
        <v>0</v>
      </c>
      <c r="F120" s="16">
        <f t="shared" si="33"/>
        <v>0</v>
      </c>
      <c r="G120" s="16">
        <f t="shared" si="33"/>
        <v>0</v>
      </c>
      <c r="H120" s="16">
        <f t="shared" si="33"/>
        <v>0</v>
      </c>
      <c r="I120" s="31" t="s">
        <v>38</v>
      </c>
      <c r="J120" s="31" t="s">
        <v>39</v>
      </c>
      <c r="K120" s="32"/>
    </row>
    <row r="121" spans="1:11" ht="16.5" customHeight="1" x14ac:dyDescent="0.25">
      <c r="A121" t="s">
        <v>175</v>
      </c>
      <c r="B121" t="s">
        <v>176</v>
      </c>
      <c r="I121" t="s">
        <v>38</v>
      </c>
      <c r="J121" t="s">
        <v>39</v>
      </c>
    </row>
    <row r="122" spans="1:11" ht="16.5" customHeight="1" thickBot="1" x14ac:dyDescent="0.3">
      <c r="A122" t="s">
        <v>177</v>
      </c>
      <c r="B122" t="s">
        <v>178</v>
      </c>
      <c r="I122" t="s">
        <v>38</v>
      </c>
      <c r="J122" t="s">
        <v>39</v>
      </c>
    </row>
    <row r="123" spans="1:11" s="15" customFormat="1" ht="16.5" thickBot="1" x14ac:dyDescent="0.3">
      <c r="A123" s="26" t="s">
        <v>175</v>
      </c>
      <c r="B123" s="15" t="str">
        <f>VLOOKUP(A123,A121:B122,2,FALSE)</f>
        <v>E4.1-Soziale Gleichheit im Umfeld der Gemeinde</v>
      </c>
      <c r="C123" s="20"/>
      <c r="D123" s="20"/>
      <c r="E123" s="20"/>
      <c r="F123" s="20"/>
      <c r="G123" s="20"/>
      <c r="H123" s="21">
        <f t="shared" ref="H123" si="34">$H$4</f>
        <v>0</v>
      </c>
      <c r="I123" s="31"/>
      <c r="J123" s="31"/>
      <c r="K123" s="17">
        <f>D123-C123</f>
        <v>0</v>
      </c>
    </row>
    <row r="124" spans="1:11" x14ac:dyDescent="0.25">
      <c r="C124" s="23"/>
      <c r="D124" s="23"/>
      <c r="E124" s="23"/>
      <c r="F124" s="23"/>
      <c r="G124" s="23"/>
      <c r="H124" s="23"/>
    </row>
    <row r="125" spans="1:11" s="15" customFormat="1" ht="21" x14ac:dyDescent="0.35">
      <c r="A125" s="31" t="s">
        <v>179</v>
      </c>
      <c r="B125" s="31" t="s">
        <v>180</v>
      </c>
      <c r="C125" s="16">
        <f t="shared" ref="C125:H125" si="35">IFERROR(AVERAGE(C126:C128),0)</f>
        <v>0</v>
      </c>
      <c r="D125" s="16">
        <f t="shared" si="35"/>
        <v>0</v>
      </c>
      <c r="E125" s="16">
        <f t="shared" si="35"/>
        <v>0</v>
      </c>
      <c r="F125" s="16">
        <f t="shared" si="35"/>
        <v>0</v>
      </c>
      <c r="G125" s="16">
        <f t="shared" si="35"/>
        <v>0</v>
      </c>
      <c r="H125" s="16">
        <f t="shared" si="35"/>
        <v>0</v>
      </c>
      <c r="I125" s="31" t="s">
        <v>44</v>
      </c>
      <c r="J125" s="31" t="s">
        <v>45</v>
      </c>
      <c r="K125" s="32"/>
    </row>
    <row r="126" spans="1:11" ht="16.5" customHeight="1" x14ac:dyDescent="0.25">
      <c r="A126" t="s">
        <v>181</v>
      </c>
      <c r="B126" t="s">
        <v>182</v>
      </c>
      <c r="I126" t="s">
        <v>44</v>
      </c>
      <c r="J126" t="s">
        <v>45</v>
      </c>
    </row>
    <row r="127" spans="1:11" ht="16.5" customHeight="1" thickBot="1" x14ac:dyDescent="0.3">
      <c r="A127" t="s">
        <v>183</v>
      </c>
      <c r="B127" t="s">
        <v>184</v>
      </c>
      <c r="I127" t="s">
        <v>44</v>
      </c>
      <c r="J127" t="s">
        <v>45</v>
      </c>
    </row>
    <row r="128" spans="1:11" s="15" customFormat="1" ht="16.5" thickBot="1" x14ac:dyDescent="0.3">
      <c r="A128" s="26" t="s">
        <v>181</v>
      </c>
      <c r="B128" s="51" t="str">
        <f>VLOOKUP(A128,A126:B127,2,FALSE)</f>
        <v>E5.1-Partizipation der Menschen aus dem Umfeld der Gemeinde</v>
      </c>
      <c r="C128" s="48"/>
      <c r="D128" s="48"/>
      <c r="E128" s="48"/>
      <c r="F128" s="48"/>
      <c r="G128" s="48"/>
      <c r="H128" s="37">
        <f t="shared" ref="H128" si="36">$H$4</f>
        <v>0</v>
      </c>
      <c r="I128" s="31"/>
      <c r="J128" s="31"/>
      <c r="K128" s="17">
        <f>D128-C128</f>
        <v>0</v>
      </c>
    </row>
    <row r="129" spans="1:11" s="31" customFormat="1" ht="22.5" thickTop="1" thickBot="1" x14ac:dyDescent="0.4">
      <c r="A129" s="52" t="s">
        <v>185</v>
      </c>
      <c r="B129" s="49" t="s">
        <v>154</v>
      </c>
      <c r="C129" s="50">
        <f t="shared" ref="C129:E129" si="37">AVERAGE(C105+C110+C115+C120+C125)</f>
        <v>0</v>
      </c>
      <c r="D129" s="50">
        <f t="shared" si="37"/>
        <v>0</v>
      </c>
      <c r="E129" s="50">
        <f t="shared" si="37"/>
        <v>0</v>
      </c>
      <c r="F129" s="50">
        <f>AVERAGE(F105+F110+F115+F120+F125)</f>
        <v>0</v>
      </c>
      <c r="G129" s="50">
        <f>AVERAGE(G105+G110+G115+G120+G125)</f>
        <v>0</v>
      </c>
      <c r="H129" s="50">
        <f>AVERAGE(H105+H110+H115+H120+H125)</f>
        <v>0</v>
      </c>
      <c r="K129" s="17">
        <f>D129-C129</f>
        <v>0</v>
      </c>
    </row>
    <row r="130" spans="1:11" ht="16.5" thickTop="1" x14ac:dyDescent="0.25"/>
  </sheetData>
  <printOptions horizontalCentered="1"/>
  <pageMargins left="0.39370078740157483" right="0.39370078740157483" top="0.74803149606299213" bottom="0.74803149606299213" header="0.31496062992125984" footer="0.31496062992125984"/>
  <pageSetup paperSize="9" scale="65" fitToHeight="0" orientation="portrait" r:id="rId1"/>
  <headerFooter>
    <oddHeader>&amp;R&amp;G</oddHeader>
    <oddFooter>&amp;L&amp;D&amp;C&amp;F&amp;R&amp;P/&amp;N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C6E8-2EA3-4341-BA27-DB51B2CE60D8}">
  <dimension ref="A1:R179"/>
  <sheetViews>
    <sheetView zoomScaleNormal="100" workbookViewId="0">
      <selection activeCell="I30" sqref="I30:K65"/>
    </sheetView>
  </sheetViews>
  <sheetFormatPr baseColWidth="10" defaultColWidth="11.42578125" defaultRowHeight="15" x14ac:dyDescent="0.25"/>
  <cols>
    <col min="1" max="1" width="4.7109375" bestFit="1" customWidth="1"/>
    <col min="2" max="2" width="96.7109375" customWidth="1"/>
    <col min="3" max="3" width="9.85546875" customWidth="1"/>
    <col min="4" max="4" width="7" bestFit="1" customWidth="1"/>
    <col min="5" max="5" width="8.5703125" bestFit="1" customWidth="1"/>
    <col min="6" max="6" width="8.28515625" style="2" customWidth="1"/>
    <col min="7" max="8" width="9.7109375" style="59" customWidth="1"/>
    <col min="9" max="9" width="41.5703125" bestFit="1" customWidth="1"/>
    <col min="10" max="10" width="21.42578125" bestFit="1" customWidth="1"/>
    <col min="12" max="12" width="32.85546875" bestFit="1" customWidth="1"/>
    <col min="14" max="14" width="14.7109375" bestFit="1" customWidth="1"/>
    <col min="15" max="15" width="14.28515625" bestFit="1" customWidth="1"/>
  </cols>
  <sheetData>
    <row r="1" spans="1:18" s="7" customFormat="1" ht="31.5" x14ac:dyDescent="0.5">
      <c r="A1"/>
      <c r="B1" s="53" t="s">
        <v>186</v>
      </c>
      <c r="C1" s="5" t="s">
        <v>187</v>
      </c>
      <c r="D1" s="53"/>
      <c r="E1" s="53"/>
      <c r="G1" s="6"/>
      <c r="H1" s="6"/>
      <c r="I1"/>
      <c r="J1" s="54" t="s">
        <v>11</v>
      </c>
      <c r="L1" s="7" t="s">
        <v>188</v>
      </c>
    </row>
    <row r="2" spans="1:18" ht="46.5" x14ac:dyDescent="0.35">
      <c r="A2" s="54" t="s">
        <v>2</v>
      </c>
      <c r="B2" s="54" t="s">
        <v>204</v>
      </c>
      <c r="C2" s="55" t="s">
        <v>4</v>
      </c>
      <c r="D2" s="55" t="s">
        <v>5</v>
      </c>
      <c r="E2" s="55" t="s">
        <v>202</v>
      </c>
      <c r="F2" s="55" t="s">
        <v>7</v>
      </c>
      <c r="G2" s="55" t="s">
        <v>8</v>
      </c>
      <c r="H2" s="55" t="s">
        <v>9</v>
      </c>
      <c r="I2" s="62" t="s">
        <v>10</v>
      </c>
      <c r="J2" s="63" t="s">
        <v>18</v>
      </c>
      <c r="L2" s="56"/>
      <c r="M2" s="55" t="s">
        <v>4</v>
      </c>
      <c r="N2" s="55" t="s">
        <v>5</v>
      </c>
      <c r="O2" s="55" t="s">
        <v>202</v>
      </c>
      <c r="P2" s="55" t="s">
        <v>7</v>
      </c>
      <c r="Q2" s="55" t="s">
        <v>8</v>
      </c>
      <c r="R2" s="55" t="s">
        <v>9</v>
      </c>
    </row>
    <row r="3" spans="1:18" x14ac:dyDescent="0.25">
      <c r="A3" s="56"/>
      <c r="B3" s="56"/>
      <c r="C3" s="56"/>
      <c r="D3" s="56"/>
      <c r="E3" s="56"/>
      <c r="F3" s="57"/>
      <c r="G3" s="6"/>
      <c r="H3" s="6"/>
      <c r="I3" s="56"/>
      <c r="L3" s="58" t="s">
        <v>17</v>
      </c>
      <c r="M3" s="56">
        <f>AVERAGEIF($I$4:$I$28,$L3,$C$4:$C$28)</f>
        <v>0</v>
      </c>
      <c r="N3" s="56">
        <f>AVERAGEIF($I$4:$I$28,$L3,$D$4:$D$28)</f>
        <v>0</v>
      </c>
      <c r="O3" s="56">
        <f>AVERAGEIF($I$4:$I$28,$L3,$E$4:$E$28)</f>
        <v>0</v>
      </c>
      <c r="P3" s="56">
        <f>AVERAGEIF($I$4:$I$28,$L3,$F$4:$F$28)</f>
        <v>0</v>
      </c>
      <c r="Q3" s="56">
        <f>AVERAGEIF($I$4:$I$28,$L3,$G$4:$G$28)</f>
        <v>0</v>
      </c>
      <c r="R3" s="56">
        <f>AVERAGEIF($I$4:$I$28,$L3,$H$4:$H$28)</f>
        <v>0</v>
      </c>
    </row>
    <row r="4" spans="1:18" x14ac:dyDescent="0.25">
      <c r="A4" s="56" t="s">
        <v>15</v>
      </c>
      <c r="B4" s="56" t="s">
        <v>16</v>
      </c>
      <c r="C4" s="57">
        <f>ROUND(VLOOKUP($A4,Dateneingabe!$A:$J,3,FALSE),0)</f>
        <v>0</v>
      </c>
      <c r="D4" s="57">
        <f>ROUND(VLOOKUP($A4,Dateneingabe!$A:$J,4,FALSE),0)</f>
        <v>0</v>
      </c>
      <c r="E4" s="57">
        <f>ROUND(VLOOKUP($A4,Dateneingabe!$A:$J,5,FALSE),0)</f>
        <v>0</v>
      </c>
      <c r="F4" s="57">
        <f>ROUND(VLOOKUP($A4,Dateneingabe!$A:$J,6,FALSE),0)</f>
        <v>0</v>
      </c>
      <c r="G4" s="6">
        <f>ROUND(VLOOKUP($A4,Dateneingabe!$A:$J,7,FALSE),0)</f>
        <v>0</v>
      </c>
      <c r="H4" s="6">
        <f>ROUND(VLOOKUP($A4,Dateneingabe!$A:$J,8,FALSE),0)</f>
        <v>0</v>
      </c>
      <c r="I4" s="56" t="s">
        <v>17</v>
      </c>
      <c r="J4" s="56" t="s">
        <v>18</v>
      </c>
      <c r="L4" s="58" t="s">
        <v>23</v>
      </c>
      <c r="M4" s="56">
        <f t="shared" ref="M4:M7" si="0">AVERAGEIF($I$4:$I$28,$L4,$C$4:$C$28)</f>
        <v>0</v>
      </c>
      <c r="N4" s="56">
        <f t="shared" ref="N4:N7" si="1">AVERAGEIF($I$4:$I$28,$L4,$D$4:$D$28)</f>
        <v>0</v>
      </c>
      <c r="O4" s="56">
        <f t="shared" ref="O4:O7" si="2">AVERAGEIF($I$4:$I$28,$L4,$E$4:$E$28)</f>
        <v>0</v>
      </c>
      <c r="P4" s="56">
        <f t="shared" ref="P4:P7" si="3">AVERAGEIF($I$4:$I$28,$L4,$F$4:$F$28)</f>
        <v>0</v>
      </c>
      <c r="Q4" s="56">
        <f t="shared" ref="Q4:Q7" si="4">AVERAGEIF($I$4:$I$28,$L4,$G$4:$G$28)</f>
        <v>0</v>
      </c>
      <c r="R4" s="56">
        <f t="shared" ref="R4:R7" si="5">AVERAGEIF($I$4:$I$28,$L4,$H$4:$H$28)</f>
        <v>0</v>
      </c>
    </row>
    <row r="5" spans="1:18" x14ac:dyDescent="0.25">
      <c r="A5" s="56" t="s">
        <v>21</v>
      </c>
      <c r="B5" s="56" t="s">
        <v>22</v>
      </c>
      <c r="C5" s="57">
        <f>ROUND(VLOOKUP($A5,Dateneingabe!$A:$J,3,FALSE),0)</f>
        <v>0</v>
      </c>
      <c r="D5" s="57">
        <f>ROUND(VLOOKUP($A5,Dateneingabe!$A:$J,4,FALSE),0)</f>
        <v>0</v>
      </c>
      <c r="E5" s="57">
        <f>ROUND(VLOOKUP($A5,Dateneingabe!$A:$J,5,FALSE),0)</f>
        <v>0</v>
      </c>
      <c r="F5" s="57">
        <f>ROUND(VLOOKUP($A5,Dateneingabe!$A:$J,6,FALSE),0)</f>
        <v>0</v>
      </c>
      <c r="G5" s="6">
        <f>ROUND(VLOOKUP($A5,Dateneingabe!$A:$J,7,FALSE),0)</f>
        <v>0</v>
      </c>
      <c r="H5" s="6">
        <f>ROUND(VLOOKUP($A5,Dateneingabe!$A:$J,8,FALSE),0)</f>
        <v>0</v>
      </c>
      <c r="I5" s="56" t="s">
        <v>23</v>
      </c>
      <c r="J5" s="56" t="s">
        <v>24</v>
      </c>
      <c r="L5" s="58" t="s">
        <v>32</v>
      </c>
      <c r="M5" s="56">
        <f t="shared" si="0"/>
        <v>0</v>
      </c>
      <c r="N5" s="56">
        <f t="shared" si="1"/>
        <v>0</v>
      </c>
      <c r="O5" s="56">
        <f t="shared" si="2"/>
        <v>0</v>
      </c>
      <c r="P5" s="56">
        <f t="shared" si="3"/>
        <v>0</v>
      </c>
      <c r="Q5" s="56">
        <f t="shared" si="4"/>
        <v>0</v>
      </c>
      <c r="R5" s="56">
        <f t="shared" si="5"/>
        <v>0</v>
      </c>
    </row>
    <row r="6" spans="1:18" x14ac:dyDescent="0.25">
      <c r="A6" s="56" t="s">
        <v>30</v>
      </c>
      <c r="B6" s="56" t="s">
        <v>200</v>
      </c>
      <c r="C6" s="57">
        <f>ROUND(VLOOKUP($A6,Dateneingabe!$A:$J,3,FALSE),0)</f>
        <v>0</v>
      </c>
      <c r="D6" s="57">
        <f>ROUND(VLOOKUP($A6,Dateneingabe!$A:$J,4,FALSE),0)</f>
        <v>0</v>
      </c>
      <c r="E6" s="57">
        <f>ROUND(VLOOKUP($A6,Dateneingabe!$A:$J,5,FALSE),0)</f>
        <v>0</v>
      </c>
      <c r="F6" s="57">
        <f>ROUND(VLOOKUP($A6,Dateneingabe!$A:$J,6,FALSE),0)</f>
        <v>0</v>
      </c>
      <c r="G6" s="6">
        <f>ROUND(VLOOKUP($A6,Dateneingabe!$A:$J,7,FALSE),0)</f>
        <v>0</v>
      </c>
      <c r="H6" s="6">
        <f>ROUND(VLOOKUP($A6,Dateneingabe!$A:$J,8,FALSE),0)</f>
        <v>0</v>
      </c>
      <c r="I6" s="56" t="s">
        <v>32</v>
      </c>
      <c r="J6" s="56" t="s">
        <v>33</v>
      </c>
      <c r="L6" s="58" t="s">
        <v>38</v>
      </c>
      <c r="M6" s="56">
        <f t="shared" si="0"/>
        <v>0</v>
      </c>
      <c r="N6" s="56">
        <f t="shared" si="1"/>
        <v>0</v>
      </c>
      <c r="O6" s="56">
        <f t="shared" si="2"/>
        <v>0</v>
      </c>
      <c r="P6" s="56">
        <f t="shared" si="3"/>
        <v>0</v>
      </c>
      <c r="Q6" s="56">
        <f t="shared" si="4"/>
        <v>0</v>
      </c>
      <c r="R6" s="56">
        <f t="shared" si="5"/>
        <v>0</v>
      </c>
    </row>
    <row r="7" spans="1:18" x14ac:dyDescent="0.25">
      <c r="A7" s="56" t="s">
        <v>36</v>
      </c>
      <c r="B7" s="56" t="s">
        <v>37</v>
      </c>
      <c r="C7" s="57">
        <f>ROUND(VLOOKUP($A7,Dateneingabe!$A:$J,3,FALSE),0)</f>
        <v>0</v>
      </c>
      <c r="D7" s="57">
        <f>ROUND(VLOOKUP($A7,Dateneingabe!$A:$J,4,FALSE),0)</f>
        <v>0</v>
      </c>
      <c r="E7" s="57">
        <f>ROUND(VLOOKUP($A7,Dateneingabe!$A:$J,5,FALSE),0)</f>
        <v>0</v>
      </c>
      <c r="F7" s="57">
        <f>ROUND(VLOOKUP($A7,Dateneingabe!$A:$J,6,FALSE),0)</f>
        <v>0</v>
      </c>
      <c r="G7" s="6">
        <f>ROUND(VLOOKUP($A7,Dateneingabe!$A:$J,7,FALSE),0)</f>
        <v>0</v>
      </c>
      <c r="H7" s="6">
        <f>ROUND(VLOOKUP($A7,Dateneingabe!$A:$J,8,FALSE),0)</f>
        <v>0</v>
      </c>
      <c r="I7" s="56" t="s">
        <v>38</v>
      </c>
      <c r="J7" s="56" t="s">
        <v>39</v>
      </c>
      <c r="L7" s="58" t="s">
        <v>189</v>
      </c>
      <c r="M7" s="56">
        <f t="shared" si="0"/>
        <v>0</v>
      </c>
      <c r="N7" s="56">
        <f t="shared" si="1"/>
        <v>0</v>
      </c>
      <c r="O7" s="56">
        <f t="shared" si="2"/>
        <v>0</v>
      </c>
      <c r="P7" s="56">
        <f t="shared" si="3"/>
        <v>0</v>
      </c>
      <c r="Q7" s="56">
        <f t="shared" si="4"/>
        <v>0</v>
      </c>
      <c r="R7" s="56">
        <f t="shared" si="5"/>
        <v>0</v>
      </c>
    </row>
    <row r="8" spans="1:18" x14ac:dyDescent="0.25">
      <c r="A8" s="56" t="s">
        <v>42</v>
      </c>
      <c r="B8" s="56" t="s">
        <v>43</v>
      </c>
      <c r="C8" s="57">
        <f>ROUND(VLOOKUP($A8,Dateneingabe!$A:$J,3,FALSE),0)</f>
        <v>0</v>
      </c>
      <c r="D8" s="57">
        <f>ROUND(VLOOKUP($A8,Dateneingabe!$A:$J,4,FALSE),0)</f>
        <v>0</v>
      </c>
      <c r="E8" s="57">
        <f>ROUND(VLOOKUP($A8,Dateneingabe!$A:$J,5,FALSE),0)</f>
        <v>0</v>
      </c>
      <c r="F8" s="57">
        <f>ROUND(VLOOKUP($A8,Dateneingabe!$A:$J,6,FALSE),0)</f>
        <v>0</v>
      </c>
      <c r="G8" s="6">
        <f>ROUND(VLOOKUP($A8,Dateneingabe!$A:$J,7,FALSE),0)</f>
        <v>0</v>
      </c>
      <c r="H8" s="6">
        <f>ROUND(VLOOKUP($A8,Dateneingabe!$A:$J,8,FALSE),0)</f>
        <v>0</v>
      </c>
      <c r="I8" s="56" t="s">
        <v>189</v>
      </c>
      <c r="J8" s="56" t="s">
        <v>45</v>
      </c>
    </row>
    <row r="9" spans="1:18" x14ac:dyDescent="0.25">
      <c r="A9" s="56" t="s">
        <v>53</v>
      </c>
      <c r="B9" s="56" t="s">
        <v>196</v>
      </c>
      <c r="C9" s="57">
        <f>ROUND(VLOOKUP($A9,Dateneingabe!$A:$J,3,FALSE),0)</f>
        <v>0</v>
      </c>
      <c r="D9" s="57">
        <f>ROUND(VLOOKUP($A9,Dateneingabe!$A:$J,4,FALSE),0)</f>
        <v>0</v>
      </c>
      <c r="E9" s="57">
        <f>ROUND(VLOOKUP($A9,Dateneingabe!$A:$J,5,FALSE),0)</f>
        <v>0</v>
      </c>
      <c r="F9" s="57">
        <f>ROUND(VLOOKUP($A9,Dateneingabe!$A:$J,6,FALSE),0)</f>
        <v>0</v>
      </c>
      <c r="G9" s="6">
        <f>ROUND(VLOOKUP($A9,Dateneingabe!$A:$J,7,FALSE),0)</f>
        <v>0</v>
      </c>
      <c r="H9" s="6">
        <f>ROUND(VLOOKUP($A9,Dateneingabe!$A:$J,8,FALSE),0)</f>
        <v>0</v>
      </c>
      <c r="I9" s="56" t="s">
        <v>17</v>
      </c>
      <c r="J9" s="56" t="s">
        <v>18</v>
      </c>
    </row>
    <row r="10" spans="1:18" x14ac:dyDescent="0.25">
      <c r="A10" s="56" t="s">
        <v>59</v>
      </c>
      <c r="B10" s="56" t="s">
        <v>60</v>
      </c>
      <c r="C10" s="57">
        <f>ROUND(VLOOKUP($A10,Dateneingabe!$A:$J,3,FALSE),0)</f>
        <v>0</v>
      </c>
      <c r="D10" s="57">
        <f>ROUND(VLOOKUP($A10,Dateneingabe!$A:$J,4,FALSE),0)</f>
        <v>0</v>
      </c>
      <c r="E10" s="57">
        <f>ROUND(VLOOKUP($A10,Dateneingabe!$A:$J,5,FALSE),0)</f>
        <v>0</v>
      </c>
      <c r="F10" s="57">
        <f>ROUND(VLOOKUP($A10,Dateneingabe!$A:$J,6,FALSE),0)</f>
        <v>0</v>
      </c>
      <c r="G10" s="6">
        <f>ROUND(VLOOKUP($A10,Dateneingabe!$A:$J,7,FALSE),0)</f>
        <v>0</v>
      </c>
      <c r="H10" s="6">
        <f>ROUND(VLOOKUP($A10,Dateneingabe!$A:$J,8,FALSE),0)</f>
        <v>0</v>
      </c>
      <c r="I10" s="56" t="s">
        <v>23</v>
      </c>
      <c r="J10" s="56" t="s">
        <v>24</v>
      </c>
    </row>
    <row r="11" spans="1:18" x14ac:dyDescent="0.25">
      <c r="A11" s="56" t="s">
        <v>63</v>
      </c>
      <c r="B11" s="56" t="s">
        <v>64</v>
      </c>
      <c r="C11" s="57">
        <f>ROUND(VLOOKUP($A11,Dateneingabe!$A:$J,3,FALSE),0)</f>
        <v>0</v>
      </c>
      <c r="D11" s="57">
        <f>ROUND(VLOOKUP($A11,Dateneingabe!$A:$J,4,FALSE),0)</f>
        <v>0</v>
      </c>
      <c r="E11" s="57">
        <f>ROUND(VLOOKUP($A11,Dateneingabe!$A:$J,5,FALSE),0)</f>
        <v>0</v>
      </c>
      <c r="F11" s="57">
        <f>ROUND(VLOOKUP($A11,Dateneingabe!$A:$J,6,FALSE),0)</f>
        <v>0</v>
      </c>
      <c r="G11" s="6">
        <f>ROUND(VLOOKUP($A11,Dateneingabe!$A:$J,7,FALSE),0)</f>
        <v>0</v>
      </c>
      <c r="H11" s="6">
        <f>ROUND(VLOOKUP($A11,Dateneingabe!$A:$J,8,FALSE),0)</f>
        <v>0</v>
      </c>
      <c r="I11" s="56" t="s">
        <v>32</v>
      </c>
      <c r="J11" s="56" t="s">
        <v>33</v>
      </c>
    </row>
    <row r="12" spans="1:18" x14ac:dyDescent="0.25">
      <c r="A12" s="56" t="s">
        <v>69</v>
      </c>
      <c r="B12" s="56" t="s">
        <v>70</v>
      </c>
      <c r="C12" s="57">
        <f>ROUND(VLOOKUP($A12,Dateneingabe!$A:$J,3,FALSE),0)</f>
        <v>0</v>
      </c>
      <c r="D12" s="57">
        <f>ROUND(VLOOKUP($A12,Dateneingabe!$A:$J,4,FALSE),0)</f>
        <v>0</v>
      </c>
      <c r="E12" s="57">
        <f>ROUND(VLOOKUP($A12,Dateneingabe!$A:$J,5,FALSE),0)</f>
        <v>0</v>
      </c>
      <c r="F12" s="57">
        <f>ROUND(VLOOKUP($A12,Dateneingabe!$A:$J,6,FALSE),0)</f>
        <v>0</v>
      </c>
      <c r="G12" s="6">
        <f>ROUND(VLOOKUP($A12,Dateneingabe!$A:$J,7,FALSE),0)</f>
        <v>0</v>
      </c>
      <c r="H12" s="6">
        <f>ROUND(VLOOKUP($A12,Dateneingabe!$A:$J,8,FALSE),0)</f>
        <v>0</v>
      </c>
      <c r="I12" s="56" t="s">
        <v>38</v>
      </c>
      <c r="J12" s="56" t="s">
        <v>39</v>
      </c>
    </row>
    <row r="13" spans="1:18" x14ac:dyDescent="0.25">
      <c r="A13" s="56" t="s">
        <v>75</v>
      </c>
      <c r="B13" s="56" t="s">
        <v>76</v>
      </c>
      <c r="C13" s="57">
        <f>ROUND(VLOOKUP($A13,Dateneingabe!$A:$J,3,FALSE),0)</f>
        <v>0</v>
      </c>
      <c r="D13" s="57">
        <f>ROUND(VLOOKUP($A13,Dateneingabe!$A:$J,4,FALSE),0)</f>
        <v>0</v>
      </c>
      <c r="E13" s="57">
        <f>ROUND(VLOOKUP($A13,Dateneingabe!$A:$J,5,FALSE),0)</f>
        <v>0</v>
      </c>
      <c r="F13" s="57">
        <f>ROUND(VLOOKUP($A13,Dateneingabe!$A:$J,6,FALSE),0)</f>
        <v>0</v>
      </c>
      <c r="G13" s="6">
        <f>ROUND(VLOOKUP($A13,Dateneingabe!$A:$J,7,FALSE),0)</f>
        <v>0</v>
      </c>
      <c r="H13" s="6">
        <f>ROUND(VLOOKUP($A13,Dateneingabe!$A:$J,8,FALSE),0)</f>
        <v>0</v>
      </c>
      <c r="I13" s="56" t="s">
        <v>189</v>
      </c>
      <c r="J13" s="56" t="s">
        <v>45</v>
      </c>
    </row>
    <row r="14" spans="1:18" x14ac:dyDescent="0.25">
      <c r="A14" s="56" t="s">
        <v>82</v>
      </c>
      <c r="B14" s="56" t="s">
        <v>197</v>
      </c>
      <c r="C14" s="57">
        <f>ROUND(VLOOKUP($A14,Dateneingabe!$A:$J,3,FALSE),0)</f>
        <v>0</v>
      </c>
      <c r="D14" s="57">
        <f>ROUND(VLOOKUP($A14,Dateneingabe!$A:$J,4,FALSE),0)</f>
        <v>0</v>
      </c>
      <c r="E14" s="57">
        <f>ROUND(VLOOKUP($A14,Dateneingabe!$A:$J,5,FALSE),0)</f>
        <v>0</v>
      </c>
      <c r="F14" s="57">
        <f>ROUND(VLOOKUP($A14,Dateneingabe!$A:$J,6,FALSE),0)</f>
        <v>0</v>
      </c>
      <c r="G14" s="6">
        <f>ROUND(VLOOKUP($A14,Dateneingabe!$A:$J,7,FALSE),0)</f>
        <v>0</v>
      </c>
      <c r="H14" s="6">
        <f>ROUND(VLOOKUP($A14,Dateneingabe!$A:$J,8,FALSE),0)</f>
        <v>0</v>
      </c>
      <c r="I14" s="56" t="s">
        <v>17</v>
      </c>
      <c r="J14" s="56" t="s">
        <v>18</v>
      </c>
    </row>
    <row r="15" spans="1:18" x14ac:dyDescent="0.25">
      <c r="A15" s="56" t="s">
        <v>88</v>
      </c>
      <c r="B15" s="56" t="s">
        <v>198</v>
      </c>
      <c r="C15" s="57">
        <f>ROUND(VLOOKUP($A15,Dateneingabe!$A:$J,3,FALSE),0)</f>
        <v>0</v>
      </c>
      <c r="D15" s="57">
        <f>ROUND(VLOOKUP($A15,Dateneingabe!$A:$J,4,FALSE),0)</f>
        <v>0</v>
      </c>
      <c r="E15" s="57">
        <f>ROUND(VLOOKUP($A15,Dateneingabe!$A:$J,5,FALSE),0)</f>
        <v>0</v>
      </c>
      <c r="F15" s="57">
        <f>ROUND(VLOOKUP($A15,Dateneingabe!$A:$J,6,FALSE),0)</f>
        <v>0</v>
      </c>
      <c r="G15" s="6">
        <f>ROUND(VLOOKUP($A15,Dateneingabe!$A:$J,7,FALSE),0)</f>
        <v>0</v>
      </c>
      <c r="H15" s="6">
        <f>ROUND(VLOOKUP($A15,Dateneingabe!$A:$J,8,FALSE),0)</f>
        <v>0</v>
      </c>
      <c r="I15" s="56" t="s">
        <v>23</v>
      </c>
      <c r="J15" s="56" t="s">
        <v>24</v>
      </c>
    </row>
    <row r="16" spans="1:18" x14ac:dyDescent="0.25">
      <c r="A16" s="56" t="s">
        <v>94</v>
      </c>
      <c r="B16" s="56" t="s">
        <v>95</v>
      </c>
      <c r="C16" s="57">
        <f>ROUND(VLOOKUP($A16,Dateneingabe!$A:$J,3,FALSE),0)</f>
        <v>0</v>
      </c>
      <c r="D16" s="57">
        <f>ROUND(VLOOKUP($A16,Dateneingabe!$A:$J,4,FALSE),0)</f>
        <v>0</v>
      </c>
      <c r="E16" s="57">
        <f>ROUND(VLOOKUP($A16,Dateneingabe!$A:$J,5,FALSE),0)</f>
        <v>0</v>
      </c>
      <c r="F16" s="57">
        <f>ROUND(VLOOKUP($A16,Dateneingabe!$A:$J,6,FALSE),0)</f>
        <v>0</v>
      </c>
      <c r="G16" s="6">
        <f>ROUND(VLOOKUP($A16,Dateneingabe!$A:$J,7,FALSE),0)</f>
        <v>0</v>
      </c>
      <c r="H16" s="6">
        <f>ROUND(VLOOKUP($A16,Dateneingabe!$A:$J,8,FALSE),0)</f>
        <v>0</v>
      </c>
      <c r="I16" s="56" t="s">
        <v>32</v>
      </c>
      <c r="J16" s="56" t="s">
        <v>33</v>
      </c>
    </row>
    <row r="17" spans="1:10" x14ac:dyDescent="0.25">
      <c r="A17" s="56" t="s">
        <v>100</v>
      </c>
      <c r="B17" s="56" t="s">
        <v>201</v>
      </c>
      <c r="C17" s="57">
        <f>ROUND(VLOOKUP($A17,Dateneingabe!$A:$J,3,FALSE),0)</f>
        <v>0</v>
      </c>
      <c r="D17" s="57">
        <f>ROUND(VLOOKUP($A17,Dateneingabe!$A:$J,4,FALSE),0)</f>
        <v>0</v>
      </c>
      <c r="E17" s="57">
        <f>ROUND(VLOOKUP($A17,Dateneingabe!$A:$J,5,FALSE),0)</f>
        <v>0</v>
      </c>
      <c r="F17" s="57">
        <f>ROUND(VLOOKUP($A17,Dateneingabe!$A:$J,6,FALSE),0)</f>
        <v>0</v>
      </c>
      <c r="G17" s="6">
        <f>ROUND(VLOOKUP($A17,Dateneingabe!$A:$J,7,FALSE),0)</f>
        <v>0</v>
      </c>
      <c r="H17" s="6">
        <f>ROUND(VLOOKUP($A17,Dateneingabe!$A:$J,8,FALSE),0)</f>
        <v>0</v>
      </c>
      <c r="I17" s="56" t="s">
        <v>38</v>
      </c>
      <c r="J17" s="56" t="s">
        <v>39</v>
      </c>
    </row>
    <row r="18" spans="1:10" x14ac:dyDescent="0.25">
      <c r="A18" s="56" t="s">
        <v>106</v>
      </c>
      <c r="B18" s="56" t="s">
        <v>190</v>
      </c>
      <c r="C18" s="57">
        <f>ROUND(VLOOKUP($A18,Dateneingabe!$A:$J,3,FALSE),0)</f>
        <v>0</v>
      </c>
      <c r="D18" s="57">
        <f>ROUND(VLOOKUP($A18,Dateneingabe!$A:$J,4,FALSE),0)</f>
        <v>0</v>
      </c>
      <c r="E18" s="57">
        <f>ROUND(VLOOKUP($A18,Dateneingabe!$A:$J,5,FALSE),0)</f>
        <v>0</v>
      </c>
      <c r="F18" s="57">
        <f>ROUND(VLOOKUP($A18,Dateneingabe!$A:$J,6,FALSE),0)</f>
        <v>0</v>
      </c>
      <c r="G18" s="6">
        <f>ROUND(VLOOKUP($A18,Dateneingabe!$A:$J,7,FALSE),0)</f>
        <v>0</v>
      </c>
      <c r="H18" s="6">
        <f>ROUND(VLOOKUP($A18,Dateneingabe!$A:$J,8,FALSE),0)</f>
        <v>0</v>
      </c>
      <c r="I18" s="56" t="s">
        <v>189</v>
      </c>
      <c r="J18" s="56" t="s">
        <v>45</v>
      </c>
    </row>
    <row r="19" spans="1:10" x14ac:dyDescent="0.25">
      <c r="A19" s="56" t="s">
        <v>116</v>
      </c>
      <c r="B19" s="56" t="s">
        <v>117</v>
      </c>
      <c r="C19" s="57">
        <f>ROUND(VLOOKUP($A19,Dateneingabe!$A:$J,3,FALSE),0)</f>
        <v>0</v>
      </c>
      <c r="D19" s="57">
        <f>ROUND(VLOOKUP($A19,Dateneingabe!$A:$J,4,FALSE),0)</f>
        <v>0</v>
      </c>
      <c r="E19" s="57">
        <f>ROUND(VLOOKUP($A19,Dateneingabe!$A:$J,5,FALSE),0)</f>
        <v>0</v>
      </c>
      <c r="F19" s="57">
        <f>ROUND(VLOOKUP($A19,Dateneingabe!$A:$J,6,FALSE),0)</f>
        <v>0</v>
      </c>
      <c r="G19" s="6">
        <f>ROUND(VLOOKUP($A19,Dateneingabe!$A:$J,7,FALSE),0)</f>
        <v>0</v>
      </c>
      <c r="H19" s="6">
        <f>ROUND(VLOOKUP($A19,Dateneingabe!$A:$J,8,FALSE),0)</f>
        <v>0</v>
      </c>
      <c r="I19" s="56" t="s">
        <v>17</v>
      </c>
      <c r="J19" s="56" t="s">
        <v>18</v>
      </c>
    </row>
    <row r="20" spans="1:10" x14ac:dyDescent="0.25">
      <c r="A20" s="56" t="s">
        <v>122</v>
      </c>
      <c r="B20" s="56" t="s">
        <v>199</v>
      </c>
      <c r="C20" s="57">
        <f>ROUND(VLOOKUP($A20,Dateneingabe!$A:$J,3,FALSE),0)</f>
        <v>0</v>
      </c>
      <c r="D20" s="57">
        <f>ROUND(VLOOKUP($A20,Dateneingabe!$A:$J,4,FALSE),0)</f>
        <v>0</v>
      </c>
      <c r="E20" s="57">
        <f>ROUND(VLOOKUP($A20,Dateneingabe!$A:$J,5,FALSE),0)</f>
        <v>0</v>
      </c>
      <c r="F20" s="57">
        <f>ROUND(VLOOKUP($A20,Dateneingabe!$A:$J,6,FALSE),0)</f>
        <v>0</v>
      </c>
      <c r="G20" s="6">
        <f>ROUND(VLOOKUP($A20,Dateneingabe!$A:$J,7,FALSE),0)</f>
        <v>0</v>
      </c>
      <c r="H20" s="6">
        <f>ROUND(VLOOKUP($A20,Dateneingabe!$A:$J,8,FALSE),0)</f>
        <v>0</v>
      </c>
      <c r="I20" s="56" t="s">
        <v>23</v>
      </c>
      <c r="J20" s="56" t="s">
        <v>24</v>
      </c>
    </row>
    <row r="21" spans="1:10" x14ac:dyDescent="0.25">
      <c r="A21" s="56" t="s">
        <v>128</v>
      </c>
      <c r="B21" s="56" t="s">
        <v>191</v>
      </c>
      <c r="C21" s="57">
        <f>ROUND(VLOOKUP($A21,Dateneingabe!$A:$J,3,FALSE),0)</f>
        <v>0</v>
      </c>
      <c r="D21" s="57">
        <f>ROUND(VLOOKUP($A21,Dateneingabe!$A:$J,4,FALSE),0)</f>
        <v>0</v>
      </c>
      <c r="E21" s="57">
        <f>ROUND(VLOOKUP($A21,Dateneingabe!$A:$J,5,FALSE),0)</f>
        <v>0</v>
      </c>
      <c r="F21" s="57">
        <f>ROUND(VLOOKUP($A21,Dateneingabe!$A:$J,6,FALSE),0)</f>
        <v>0</v>
      </c>
      <c r="G21" s="6">
        <f>ROUND(VLOOKUP($A21,Dateneingabe!$A:$J,7,FALSE),0)</f>
        <v>0</v>
      </c>
      <c r="H21" s="6">
        <f>ROUND(VLOOKUP($A21,Dateneingabe!$A:$J,8,FALSE),0)</f>
        <v>0</v>
      </c>
      <c r="I21" s="56" t="s">
        <v>32</v>
      </c>
      <c r="J21" s="56" t="s">
        <v>33</v>
      </c>
    </row>
    <row r="22" spans="1:10" x14ac:dyDescent="0.25">
      <c r="A22" s="56" t="s">
        <v>136</v>
      </c>
      <c r="B22" s="56" t="s">
        <v>137</v>
      </c>
      <c r="C22" s="57">
        <f>ROUND(VLOOKUP($A22,Dateneingabe!$A:$J,3,FALSE),0)</f>
        <v>0</v>
      </c>
      <c r="D22" s="57">
        <f>ROUND(VLOOKUP($A22,Dateneingabe!$A:$J,4,FALSE),0)</f>
        <v>0</v>
      </c>
      <c r="E22" s="57">
        <f>ROUND(VLOOKUP($A22,Dateneingabe!$A:$J,5,FALSE),0)</f>
        <v>0</v>
      </c>
      <c r="F22" s="57">
        <f>ROUND(VLOOKUP($A22,Dateneingabe!$A:$J,6,FALSE),0)</f>
        <v>0</v>
      </c>
      <c r="G22" s="6">
        <f>ROUND(VLOOKUP($A22,Dateneingabe!$A:$J,7,FALSE),0)</f>
        <v>0</v>
      </c>
      <c r="H22" s="6">
        <f>ROUND(VLOOKUP($A22,Dateneingabe!$A:$J,8,FALSE),0)</f>
        <v>0</v>
      </c>
      <c r="I22" s="56" t="s">
        <v>38</v>
      </c>
      <c r="J22" s="56" t="s">
        <v>39</v>
      </c>
    </row>
    <row r="23" spans="1:10" x14ac:dyDescent="0.25">
      <c r="A23" s="56" t="s">
        <v>144</v>
      </c>
      <c r="B23" s="56" t="s">
        <v>192</v>
      </c>
      <c r="C23" s="57">
        <f>ROUND(VLOOKUP($A23,Dateneingabe!$A:$J,3,FALSE),0)</f>
        <v>0</v>
      </c>
      <c r="D23" s="57">
        <f>ROUND(VLOOKUP($A23,Dateneingabe!$A:$J,4,FALSE),0)</f>
        <v>0</v>
      </c>
      <c r="E23" s="57">
        <f>ROUND(VLOOKUP($A23,Dateneingabe!$A:$J,5,FALSE),0)</f>
        <v>0</v>
      </c>
      <c r="F23" s="57">
        <f>ROUND(VLOOKUP($A23,Dateneingabe!$A:$J,6,FALSE),0)</f>
        <v>0</v>
      </c>
      <c r="G23" s="6">
        <f>ROUND(VLOOKUP($A23,Dateneingabe!$A:$J,7,FALSE),0)</f>
        <v>0</v>
      </c>
      <c r="H23" s="6">
        <f>ROUND(VLOOKUP($A23,Dateneingabe!$A:$J,8,FALSE),0)</f>
        <v>0</v>
      </c>
      <c r="I23" s="56" t="s">
        <v>189</v>
      </c>
      <c r="J23" s="56" t="s">
        <v>45</v>
      </c>
    </row>
    <row r="24" spans="1:10" x14ac:dyDescent="0.25">
      <c r="A24" s="56" t="s">
        <v>155</v>
      </c>
      <c r="B24" s="56" t="s">
        <v>193</v>
      </c>
      <c r="C24" s="57">
        <f>ROUND(VLOOKUP($A24,Dateneingabe!$A:$J,3,FALSE),0)</f>
        <v>0</v>
      </c>
      <c r="D24" s="57">
        <f>ROUND(VLOOKUP($A24,Dateneingabe!$A:$J,4,FALSE),0)</f>
        <v>0</v>
      </c>
      <c r="E24" s="57">
        <f>ROUND(VLOOKUP($A24,Dateneingabe!$A:$J,5,FALSE),0)</f>
        <v>0</v>
      </c>
      <c r="F24" s="57">
        <f>ROUND(VLOOKUP($A24,Dateneingabe!$A:$J,6,FALSE),0)</f>
        <v>0</v>
      </c>
      <c r="G24" s="6">
        <f>ROUND(VLOOKUP($A24,Dateneingabe!$A:$J,7,FALSE),0)</f>
        <v>0</v>
      </c>
      <c r="H24" s="6">
        <f>ROUND(VLOOKUP($A24,Dateneingabe!$A:$J,8,FALSE),0)</f>
        <v>0</v>
      </c>
      <c r="I24" s="56" t="s">
        <v>17</v>
      </c>
      <c r="J24" s="56" t="s">
        <v>18</v>
      </c>
    </row>
    <row r="25" spans="1:10" x14ac:dyDescent="0.25">
      <c r="A25" s="56" t="s">
        <v>161</v>
      </c>
      <c r="B25" s="56" t="s">
        <v>194</v>
      </c>
      <c r="C25" s="57">
        <f>ROUND(VLOOKUP($A25,Dateneingabe!$A:$J,3,FALSE),0)</f>
        <v>0</v>
      </c>
      <c r="D25" s="57">
        <f>ROUND(VLOOKUP($A25,Dateneingabe!$A:$J,4,FALSE),0)</f>
        <v>0</v>
      </c>
      <c r="E25" s="57">
        <f>ROUND(VLOOKUP($A25,Dateneingabe!$A:$J,5,FALSE),0)</f>
        <v>0</v>
      </c>
      <c r="F25" s="57">
        <f>ROUND(VLOOKUP($A25,Dateneingabe!$A:$J,6,FALSE),0)</f>
        <v>0</v>
      </c>
      <c r="G25" s="6">
        <f>ROUND(VLOOKUP($A25,Dateneingabe!$A:$J,7,FALSE),0)</f>
        <v>0</v>
      </c>
      <c r="H25" s="6">
        <f>ROUND(VLOOKUP($A25,Dateneingabe!$A:$J,8,FALSE),0)</f>
        <v>0</v>
      </c>
      <c r="I25" s="56" t="s">
        <v>23</v>
      </c>
      <c r="J25" s="56" t="s">
        <v>24</v>
      </c>
    </row>
    <row r="26" spans="1:10" x14ac:dyDescent="0.25">
      <c r="A26" s="56" t="s">
        <v>167</v>
      </c>
      <c r="B26" s="56" t="s">
        <v>195</v>
      </c>
      <c r="C26" s="57">
        <f>ROUND(VLOOKUP($A26,Dateneingabe!$A:$J,3,FALSE),0)</f>
        <v>0</v>
      </c>
      <c r="D26" s="57">
        <f>ROUND(VLOOKUP($A26,Dateneingabe!$A:$J,4,FALSE),0)</f>
        <v>0</v>
      </c>
      <c r="E26" s="57">
        <f>ROUND(VLOOKUP($A26,Dateneingabe!$A:$J,5,FALSE),0)</f>
        <v>0</v>
      </c>
      <c r="F26" s="57">
        <f>ROUND(VLOOKUP($A26,Dateneingabe!$A:$J,6,FALSE),0)</f>
        <v>0</v>
      </c>
      <c r="G26" s="6">
        <f>ROUND(VLOOKUP($A26,Dateneingabe!$A:$J,7,FALSE),0)</f>
        <v>0</v>
      </c>
      <c r="H26" s="6">
        <f>ROUND(VLOOKUP($A26,Dateneingabe!$A:$J,8,FALSE),0)</f>
        <v>0</v>
      </c>
      <c r="I26" s="56" t="s">
        <v>32</v>
      </c>
      <c r="J26" s="56" t="s">
        <v>33</v>
      </c>
    </row>
    <row r="27" spans="1:10" x14ac:dyDescent="0.25">
      <c r="A27" s="56" t="s">
        <v>173</v>
      </c>
      <c r="B27" s="56" t="s">
        <v>174</v>
      </c>
      <c r="C27" s="57">
        <f>ROUND(VLOOKUP($A27,Dateneingabe!$A:$J,3,FALSE),0)</f>
        <v>0</v>
      </c>
      <c r="D27" s="57">
        <f>ROUND(VLOOKUP($A27,Dateneingabe!$A:$J,4,FALSE),0)</f>
        <v>0</v>
      </c>
      <c r="E27" s="57">
        <f>ROUND(VLOOKUP($A27,Dateneingabe!$A:$J,5,FALSE),0)</f>
        <v>0</v>
      </c>
      <c r="F27" s="57">
        <f>ROUND(VLOOKUP($A27,Dateneingabe!$A:$J,6,FALSE),0)</f>
        <v>0</v>
      </c>
      <c r="G27" s="6">
        <f>ROUND(VLOOKUP($A27,Dateneingabe!$A:$J,7,FALSE),0)</f>
        <v>0</v>
      </c>
      <c r="H27" s="6">
        <f>ROUND(VLOOKUP($A27,Dateneingabe!$A:$J,8,FALSE),0)</f>
        <v>0</v>
      </c>
      <c r="I27" s="56" t="s">
        <v>38</v>
      </c>
      <c r="J27" s="56" t="s">
        <v>39</v>
      </c>
    </row>
    <row r="28" spans="1:10" x14ac:dyDescent="0.25">
      <c r="A28" s="56" t="s">
        <v>179</v>
      </c>
      <c r="B28" s="56" t="s">
        <v>180</v>
      </c>
      <c r="C28" s="57">
        <f>ROUND(VLOOKUP($A28,Dateneingabe!$A:$J,3,FALSE),0)</f>
        <v>0</v>
      </c>
      <c r="D28" s="57">
        <f>ROUND(VLOOKUP($A28,Dateneingabe!$A:$J,4,FALSE),0)</f>
        <v>0</v>
      </c>
      <c r="E28" s="57">
        <f>ROUND(VLOOKUP($A28,Dateneingabe!$A:$J,5,FALSE),0)</f>
        <v>0</v>
      </c>
      <c r="F28" s="57">
        <f>ROUND(VLOOKUP($A28,Dateneingabe!$A:$J,6,FALSE),0)</f>
        <v>0</v>
      </c>
      <c r="G28" s="6">
        <f>ROUND(VLOOKUP($A28,Dateneingabe!$A:$J,7,FALSE),0)</f>
        <v>0</v>
      </c>
      <c r="H28" s="6">
        <f>ROUND(VLOOKUP($A28,Dateneingabe!$A:$J,8,FALSE),0)</f>
        <v>0</v>
      </c>
      <c r="I28" s="56" t="s">
        <v>189</v>
      </c>
      <c r="J28" s="56" t="s">
        <v>45</v>
      </c>
    </row>
    <row r="34" spans="2:8" x14ac:dyDescent="0.25">
      <c r="B34" s="31" t="s">
        <v>17</v>
      </c>
      <c r="C34" s="31"/>
      <c r="D34" s="31"/>
      <c r="E34" s="31"/>
    </row>
    <row r="35" spans="2:8" ht="45" x14ac:dyDescent="0.25">
      <c r="C35" s="55" t="s">
        <v>4</v>
      </c>
      <c r="D35" s="55" t="s">
        <v>5</v>
      </c>
      <c r="E35" s="55" t="s">
        <v>202</v>
      </c>
      <c r="F35" s="55" t="s">
        <v>7</v>
      </c>
      <c r="G35" s="55" t="s">
        <v>8</v>
      </c>
      <c r="H35" s="55" t="s">
        <v>9</v>
      </c>
    </row>
    <row r="36" spans="2:8" x14ac:dyDescent="0.25">
      <c r="B36" s="56" t="s">
        <v>16</v>
      </c>
      <c r="C36" s="56">
        <f>SUMIF($B$4:$B$28,$B36,$C$4:$C$28)</f>
        <v>0</v>
      </c>
      <c r="D36" s="56">
        <f>SUMIF($B$4:$B$28,$B36,$D$4:$D$28)</f>
        <v>0</v>
      </c>
      <c r="E36" s="56">
        <f>SUMIF($B$4:$B$28,$B36,$E$4:$E$28)</f>
        <v>0</v>
      </c>
      <c r="F36" s="56">
        <f>SUMIF($B$4:$B$28,$B36,$F$4:$F$28)</f>
        <v>0</v>
      </c>
      <c r="G36" s="56">
        <f>SUMIF($B$4:$B$28,$B36,$G$4:$G$28)</f>
        <v>0</v>
      </c>
      <c r="H36" s="56">
        <f>SUMIF($B$4:$B$28,$B36,$H$4:$H$28)</f>
        <v>0</v>
      </c>
    </row>
    <row r="37" spans="2:8" x14ac:dyDescent="0.25">
      <c r="B37" s="56" t="s">
        <v>196</v>
      </c>
      <c r="C37" s="56">
        <f t="shared" ref="C37:C40" si="6">SUMIF($B$4:$B$28,$B37,$C$4:$C$28)</f>
        <v>0</v>
      </c>
      <c r="D37" s="56">
        <f t="shared" ref="D37:D40" si="7">SUMIF($B$4:$B$28,$B37,$D$4:$D$28)</f>
        <v>0</v>
      </c>
      <c r="E37" s="56">
        <f t="shared" ref="E37:E40" si="8">SUMIF($B$4:$B$28,$B37,$E$4:$E$28)</f>
        <v>0</v>
      </c>
      <c r="F37" s="56">
        <f t="shared" ref="F37:F40" si="9">SUMIF($B$4:$B$28,$B37,$F$4:$F$28)</f>
        <v>0</v>
      </c>
      <c r="G37" s="56">
        <f>SUMIF($B$4:$B$28,$B37,$G$4:$G$28)</f>
        <v>0</v>
      </c>
      <c r="H37" s="56">
        <f t="shared" ref="H37:H40" si="10">SUMIF($B$4:$B$28,$B37,$H$4:$H$28)</f>
        <v>0</v>
      </c>
    </row>
    <row r="38" spans="2:8" x14ac:dyDescent="0.25">
      <c r="B38" s="56" t="s">
        <v>197</v>
      </c>
      <c r="C38" s="56">
        <f t="shared" si="6"/>
        <v>0</v>
      </c>
      <c r="D38" s="56">
        <f t="shared" si="7"/>
        <v>0</v>
      </c>
      <c r="E38" s="56">
        <f t="shared" si="8"/>
        <v>0</v>
      </c>
      <c r="F38" s="56">
        <f t="shared" si="9"/>
        <v>0</v>
      </c>
      <c r="G38" s="56">
        <f t="shared" ref="G38:G40" si="11">SUMIF($B$4:$B$28,$B38,$G$4:$G$28)</f>
        <v>0</v>
      </c>
      <c r="H38" s="56">
        <f t="shared" si="10"/>
        <v>0</v>
      </c>
    </row>
    <row r="39" spans="2:8" x14ac:dyDescent="0.25">
      <c r="B39" s="56" t="s">
        <v>117</v>
      </c>
      <c r="C39" s="56">
        <f t="shared" si="6"/>
        <v>0</v>
      </c>
      <c r="D39" s="56">
        <f t="shared" si="7"/>
        <v>0</v>
      </c>
      <c r="E39" s="56">
        <f t="shared" si="8"/>
        <v>0</v>
      </c>
      <c r="F39" s="56">
        <f t="shared" si="9"/>
        <v>0</v>
      </c>
      <c r="G39" s="56">
        <f t="shared" si="11"/>
        <v>0</v>
      </c>
      <c r="H39" s="56">
        <f t="shared" si="10"/>
        <v>0</v>
      </c>
    </row>
    <row r="40" spans="2:8" x14ac:dyDescent="0.25">
      <c r="B40" s="56" t="s">
        <v>193</v>
      </c>
      <c r="C40" s="56">
        <f t="shared" si="6"/>
        <v>0</v>
      </c>
      <c r="D40" s="56">
        <f t="shared" si="7"/>
        <v>0</v>
      </c>
      <c r="E40" s="56">
        <f t="shared" si="8"/>
        <v>0</v>
      </c>
      <c r="F40" s="56">
        <f t="shared" si="9"/>
        <v>0</v>
      </c>
      <c r="G40" s="56">
        <f t="shared" si="11"/>
        <v>0</v>
      </c>
      <c r="H40" s="56">
        <f t="shared" si="10"/>
        <v>0</v>
      </c>
    </row>
    <row r="67" spans="2:8" x14ac:dyDescent="0.25">
      <c r="B67" s="58" t="s">
        <v>23</v>
      </c>
      <c r="C67" s="58"/>
      <c r="D67" s="58"/>
      <c r="E67" s="58"/>
      <c r="F67" s="57"/>
      <c r="G67" s="6"/>
      <c r="H67" s="6"/>
    </row>
    <row r="68" spans="2:8" ht="45" x14ac:dyDescent="0.25">
      <c r="B68" s="56"/>
      <c r="C68" s="55" t="s">
        <v>4</v>
      </c>
      <c r="D68" s="55" t="s">
        <v>5</v>
      </c>
      <c r="E68" s="55" t="s">
        <v>202</v>
      </c>
      <c r="F68" s="55" t="s">
        <v>7</v>
      </c>
      <c r="G68" s="55" t="s">
        <v>8</v>
      </c>
      <c r="H68" s="55" t="s">
        <v>9</v>
      </c>
    </row>
    <row r="69" spans="2:8" x14ac:dyDescent="0.25">
      <c r="B69" s="56" t="s">
        <v>22</v>
      </c>
      <c r="C69" s="56">
        <f>SUMIF($B$4:$B$28,$B69,$C$4:$C$28)</f>
        <v>0</v>
      </c>
      <c r="D69" s="56">
        <f>SUMIF($B$4:$B$28,$B69,$D$4:$D$28)</f>
        <v>0</v>
      </c>
      <c r="E69" s="56">
        <f>SUMIF($B$4:$B$28,$B69,$E$4:$E$28)</f>
        <v>0</v>
      </c>
      <c r="F69" s="56">
        <f>SUMIF($B$4:$B$28,$B69,$F$4:$F$28)</f>
        <v>0</v>
      </c>
      <c r="G69" s="56">
        <f>SUMIF($B$4:$B$28,$B69,$G$4:$G$28)</f>
        <v>0</v>
      </c>
      <c r="H69" s="56">
        <f>SUMIF($B$4:$B$28,$B69,$H$4:$H$28)</f>
        <v>0</v>
      </c>
    </row>
    <row r="70" spans="2:8" x14ac:dyDescent="0.25">
      <c r="B70" s="56" t="s">
        <v>60</v>
      </c>
      <c r="C70" s="56">
        <f t="shared" ref="C70:C73" si="12">SUMIF($B$4:$B$28,$B70,$C$4:$C$28)</f>
        <v>0</v>
      </c>
      <c r="D70" s="56">
        <f t="shared" ref="D70:D73" si="13">SUMIF($B$4:$B$28,$B70,$D$4:$D$28)</f>
        <v>0</v>
      </c>
      <c r="E70" s="56">
        <f t="shared" ref="E70:E73" si="14">SUMIF($B$4:$B$28,$B70,$E$4:$E$28)</f>
        <v>0</v>
      </c>
      <c r="F70" s="56">
        <f t="shared" ref="F70:F73" si="15">SUMIF($B$4:$B$28,$B70,$F$4:$F$28)</f>
        <v>0</v>
      </c>
      <c r="G70" s="56">
        <f>SUMIF($B$4:$B$28,$B70,$G$4:$G$28)</f>
        <v>0</v>
      </c>
      <c r="H70" s="56">
        <f t="shared" ref="H70:H73" si="16">SUMIF($B$4:$B$28,$B70,$H$4:$H$28)</f>
        <v>0</v>
      </c>
    </row>
    <row r="71" spans="2:8" x14ac:dyDescent="0.25">
      <c r="B71" s="56" t="s">
        <v>198</v>
      </c>
      <c r="C71" s="56">
        <f t="shared" si="12"/>
        <v>0</v>
      </c>
      <c r="D71" s="56">
        <f t="shared" si="13"/>
        <v>0</v>
      </c>
      <c r="E71" s="56">
        <f t="shared" si="14"/>
        <v>0</v>
      </c>
      <c r="F71" s="56">
        <f t="shared" si="15"/>
        <v>0</v>
      </c>
      <c r="G71" s="56">
        <f t="shared" ref="G71:G73" si="17">SUMIF($B$4:$B$28,$B71,$G$4:$G$28)</f>
        <v>0</v>
      </c>
      <c r="H71" s="56">
        <f t="shared" si="16"/>
        <v>0</v>
      </c>
    </row>
    <row r="72" spans="2:8" x14ac:dyDescent="0.25">
      <c r="B72" s="56" t="s">
        <v>199</v>
      </c>
      <c r="C72" s="56">
        <f t="shared" si="12"/>
        <v>0</v>
      </c>
      <c r="D72" s="56">
        <f t="shared" si="13"/>
        <v>0</v>
      </c>
      <c r="E72" s="56">
        <f t="shared" si="14"/>
        <v>0</v>
      </c>
      <c r="F72" s="56">
        <f t="shared" si="15"/>
        <v>0</v>
      </c>
      <c r="G72" s="56">
        <f t="shared" si="17"/>
        <v>0</v>
      </c>
      <c r="H72" s="56">
        <f t="shared" si="16"/>
        <v>0</v>
      </c>
    </row>
    <row r="73" spans="2:8" x14ac:dyDescent="0.25">
      <c r="B73" s="56" t="s">
        <v>194</v>
      </c>
      <c r="C73" s="56">
        <f t="shared" si="12"/>
        <v>0</v>
      </c>
      <c r="D73" s="56">
        <f t="shared" si="13"/>
        <v>0</v>
      </c>
      <c r="E73" s="56">
        <f t="shared" si="14"/>
        <v>0</v>
      </c>
      <c r="F73" s="56">
        <f t="shared" si="15"/>
        <v>0</v>
      </c>
      <c r="G73" s="56">
        <f t="shared" si="17"/>
        <v>0</v>
      </c>
      <c r="H73" s="56">
        <f t="shared" si="16"/>
        <v>0</v>
      </c>
    </row>
    <row r="101" spans="2:8" x14ac:dyDescent="0.25">
      <c r="B101" s="58" t="s">
        <v>32</v>
      </c>
      <c r="C101" s="58"/>
      <c r="D101" s="58"/>
      <c r="E101" s="58"/>
      <c r="F101" s="57"/>
      <c r="G101" s="6"/>
      <c r="H101" s="6"/>
    </row>
    <row r="102" spans="2:8" ht="45" x14ac:dyDescent="0.25">
      <c r="B102" s="56"/>
      <c r="C102" s="55" t="s">
        <v>4</v>
      </c>
      <c r="D102" s="55" t="s">
        <v>5</v>
      </c>
      <c r="E102" s="55" t="s">
        <v>202</v>
      </c>
      <c r="F102" s="55" t="s">
        <v>7</v>
      </c>
      <c r="G102" s="55" t="s">
        <v>8</v>
      </c>
      <c r="H102" s="55" t="s">
        <v>9</v>
      </c>
    </row>
    <row r="103" spans="2:8" x14ac:dyDescent="0.25">
      <c r="B103" s="56" t="s">
        <v>200</v>
      </c>
      <c r="C103" s="56">
        <f>SUMIF($B$4:$B$28,$B103,$C$4:$C$28)</f>
        <v>0</v>
      </c>
      <c r="D103" s="56">
        <f>SUMIF($B$4:$B$28,$B103,$D$4:$D$28)</f>
        <v>0</v>
      </c>
      <c r="E103" s="56">
        <f>SUMIF($B$4:$B$28,$B103,$E$4:$E$28)</f>
        <v>0</v>
      </c>
      <c r="F103" s="56">
        <f>SUMIF($B$4:$B$28,$B103,$F$4:$F$28)</f>
        <v>0</v>
      </c>
      <c r="G103" s="56">
        <f>SUMIF($B$4:$B$28,$B103,$G$4:$G$28)</f>
        <v>0</v>
      </c>
      <c r="H103" s="56">
        <f>SUMIF($B$4:$B$28,$B103,$H$4:$H$28)</f>
        <v>0</v>
      </c>
    </row>
    <row r="104" spans="2:8" x14ac:dyDescent="0.25">
      <c r="B104" s="56" t="s">
        <v>64</v>
      </c>
      <c r="C104" s="56">
        <f t="shared" ref="C104:C107" si="18">SUMIF($B$4:$B$28,$B104,$C$4:$C$28)</f>
        <v>0</v>
      </c>
      <c r="D104" s="56">
        <f t="shared" ref="D104:D107" si="19">SUMIF($B$4:$B$28,$B104,$D$4:$D$28)</f>
        <v>0</v>
      </c>
      <c r="E104" s="56">
        <f t="shared" ref="E104:E107" si="20">SUMIF($B$4:$B$28,$B104,$E$4:$E$28)</f>
        <v>0</v>
      </c>
      <c r="F104" s="56">
        <f t="shared" ref="F104:F107" si="21">SUMIF($B$4:$B$28,$B104,$F$4:$F$28)</f>
        <v>0</v>
      </c>
      <c r="G104" s="56">
        <f>SUMIF($B$4:$B$28,$B104,$G$4:$G$28)</f>
        <v>0</v>
      </c>
      <c r="H104" s="56">
        <f t="shared" ref="H104:H107" si="22">SUMIF($B$4:$B$28,$B104,$H$4:$H$28)</f>
        <v>0</v>
      </c>
    </row>
    <row r="105" spans="2:8" x14ac:dyDescent="0.25">
      <c r="B105" s="56" t="s">
        <v>95</v>
      </c>
      <c r="C105" s="56">
        <f t="shared" si="18"/>
        <v>0</v>
      </c>
      <c r="D105" s="56">
        <f t="shared" si="19"/>
        <v>0</v>
      </c>
      <c r="E105" s="56">
        <f t="shared" si="20"/>
        <v>0</v>
      </c>
      <c r="F105" s="56">
        <f t="shared" si="21"/>
        <v>0</v>
      </c>
      <c r="G105" s="56">
        <f t="shared" ref="G105:G107" si="23">SUMIF($B$4:$B$28,$B105,$G$4:$G$28)</f>
        <v>0</v>
      </c>
      <c r="H105" s="56">
        <f t="shared" si="22"/>
        <v>0</v>
      </c>
    </row>
    <row r="106" spans="2:8" x14ac:dyDescent="0.25">
      <c r="B106" s="56" t="s">
        <v>191</v>
      </c>
      <c r="C106" s="56">
        <f t="shared" si="18"/>
        <v>0</v>
      </c>
      <c r="D106" s="56">
        <f t="shared" si="19"/>
        <v>0</v>
      </c>
      <c r="E106" s="56">
        <f t="shared" si="20"/>
        <v>0</v>
      </c>
      <c r="F106" s="56">
        <f t="shared" si="21"/>
        <v>0</v>
      </c>
      <c r="G106" s="56">
        <f t="shared" si="23"/>
        <v>0</v>
      </c>
      <c r="H106" s="56">
        <f t="shared" si="22"/>
        <v>0</v>
      </c>
    </row>
    <row r="107" spans="2:8" x14ac:dyDescent="0.25">
      <c r="B107" s="56" t="s">
        <v>203</v>
      </c>
      <c r="C107" s="56">
        <f t="shared" si="18"/>
        <v>0</v>
      </c>
      <c r="D107" s="56">
        <f t="shared" si="19"/>
        <v>0</v>
      </c>
      <c r="E107" s="56">
        <f t="shared" si="20"/>
        <v>0</v>
      </c>
      <c r="F107" s="56">
        <f t="shared" si="21"/>
        <v>0</v>
      </c>
      <c r="G107" s="56">
        <f t="shared" si="23"/>
        <v>0</v>
      </c>
      <c r="H107" s="56">
        <f t="shared" si="22"/>
        <v>0</v>
      </c>
    </row>
    <row r="135" spans="1:9" s="61" customFormat="1" x14ac:dyDescent="0.25">
      <c r="A135"/>
      <c r="B135" s="58" t="s">
        <v>38</v>
      </c>
      <c r="C135" s="58"/>
      <c r="D135" s="58"/>
      <c r="E135" s="58"/>
      <c r="F135" s="57"/>
      <c r="G135" s="6"/>
      <c r="H135" s="6"/>
      <c r="I135"/>
    </row>
    <row r="136" spans="1:9" ht="45" x14ac:dyDescent="0.25">
      <c r="A136" s="61"/>
      <c r="B136" s="60"/>
      <c r="C136" s="55" t="s">
        <v>4</v>
      </c>
      <c r="D136" s="55" t="s">
        <v>5</v>
      </c>
      <c r="E136" s="55" t="s">
        <v>202</v>
      </c>
      <c r="F136" s="55" t="s">
        <v>7</v>
      </c>
      <c r="G136" s="55" t="s">
        <v>8</v>
      </c>
      <c r="H136" s="55" t="s">
        <v>9</v>
      </c>
      <c r="I136" s="61"/>
    </row>
    <row r="137" spans="1:9" x14ac:dyDescent="0.25">
      <c r="B137" s="56" t="s">
        <v>37</v>
      </c>
      <c r="C137" s="56">
        <f>SUMIF($B$4:$B$28,$B137,$C$4:$C$28)</f>
        <v>0</v>
      </c>
      <c r="D137" s="56">
        <f>SUMIF($B$4:$B$28,$B137,$D$4:$D$28)</f>
        <v>0</v>
      </c>
      <c r="E137" s="56">
        <f>SUMIF($B$4:$B$28,$B137,$E$4:$E$28)</f>
        <v>0</v>
      </c>
      <c r="F137" s="56">
        <f>SUMIF($B$4:$B$28,$B137,$F$4:$F$28)</f>
        <v>0</v>
      </c>
      <c r="G137" s="56">
        <f>SUMIF($B$4:$B$28,$B137,$G$4:$G$28)</f>
        <v>0</v>
      </c>
      <c r="H137" s="56">
        <f>SUMIF($B$4:$B$28,$B137,$H$4:$H$28)</f>
        <v>0</v>
      </c>
    </row>
    <row r="138" spans="1:9" x14ac:dyDescent="0.25">
      <c r="B138" s="56" t="s">
        <v>70</v>
      </c>
      <c r="C138" s="56">
        <f t="shared" ref="C138:C141" si="24">SUMIF($B$4:$B$28,$B138,$C$4:$C$28)</f>
        <v>0</v>
      </c>
      <c r="D138" s="56">
        <f t="shared" ref="D138:D141" si="25">SUMIF($B$4:$B$28,$B138,$D$4:$D$28)</f>
        <v>0</v>
      </c>
      <c r="E138" s="56">
        <f t="shared" ref="E138:E141" si="26">SUMIF($B$4:$B$28,$B138,$E$4:$E$28)</f>
        <v>0</v>
      </c>
      <c r="F138" s="56">
        <f t="shared" ref="F138:F141" si="27">SUMIF($B$4:$B$28,$B138,$F$4:$F$28)</f>
        <v>0</v>
      </c>
      <c r="G138" s="56">
        <f>SUMIF($B$4:$B$28,$B138,$G$4:$G$28)</f>
        <v>0</v>
      </c>
      <c r="H138" s="56">
        <f t="shared" ref="H138:H141" si="28">SUMIF($B$4:$B$28,$B138,$H$4:$H$28)</f>
        <v>0</v>
      </c>
    </row>
    <row r="139" spans="1:9" x14ac:dyDescent="0.25">
      <c r="B139" s="56" t="s">
        <v>201</v>
      </c>
      <c r="C139" s="56">
        <f t="shared" si="24"/>
        <v>0</v>
      </c>
      <c r="D139" s="56">
        <f t="shared" si="25"/>
        <v>0</v>
      </c>
      <c r="E139" s="56">
        <f t="shared" si="26"/>
        <v>0</v>
      </c>
      <c r="F139" s="56">
        <f t="shared" si="27"/>
        <v>0</v>
      </c>
      <c r="G139" s="56">
        <f t="shared" ref="G139:G141" si="29">SUMIF($B$4:$B$28,$B139,$G$4:$G$28)</f>
        <v>0</v>
      </c>
      <c r="H139" s="56">
        <f t="shared" si="28"/>
        <v>0</v>
      </c>
    </row>
    <row r="140" spans="1:9" x14ac:dyDescent="0.25">
      <c r="B140" s="56" t="s">
        <v>137</v>
      </c>
      <c r="C140" s="56">
        <f t="shared" si="24"/>
        <v>0</v>
      </c>
      <c r="D140" s="56">
        <f t="shared" si="25"/>
        <v>0</v>
      </c>
      <c r="E140" s="56">
        <f t="shared" si="26"/>
        <v>0</v>
      </c>
      <c r="F140" s="56">
        <f t="shared" si="27"/>
        <v>0</v>
      </c>
      <c r="G140" s="56">
        <f t="shared" si="29"/>
        <v>0</v>
      </c>
      <c r="H140" s="56">
        <f t="shared" si="28"/>
        <v>0</v>
      </c>
    </row>
    <row r="141" spans="1:9" x14ac:dyDescent="0.25">
      <c r="B141" s="56" t="s">
        <v>174</v>
      </c>
      <c r="C141" s="56">
        <f t="shared" si="24"/>
        <v>0</v>
      </c>
      <c r="D141" s="56">
        <f t="shared" si="25"/>
        <v>0</v>
      </c>
      <c r="E141" s="56">
        <f t="shared" si="26"/>
        <v>0</v>
      </c>
      <c r="F141" s="56">
        <f t="shared" si="27"/>
        <v>0</v>
      </c>
      <c r="G141" s="56">
        <f t="shared" si="29"/>
        <v>0</v>
      </c>
      <c r="H141" s="56">
        <f t="shared" si="28"/>
        <v>0</v>
      </c>
    </row>
    <row r="173" spans="2:8" x14ac:dyDescent="0.25">
      <c r="B173" s="31" t="s">
        <v>189</v>
      </c>
      <c r="C173" s="31"/>
      <c r="D173" s="31"/>
      <c r="E173" s="31"/>
    </row>
    <row r="174" spans="2:8" ht="45" x14ac:dyDescent="0.25">
      <c r="B174" s="56"/>
      <c r="C174" s="55" t="s">
        <v>4</v>
      </c>
      <c r="D174" s="55" t="s">
        <v>5</v>
      </c>
      <c r="E174" s="55" t="s">
        <v>202</v>
      </c>
      <c r="F174" s="55" t="s">
        <v>7</v>
      </c>
      <c r="G174" s="55" t="s">
        <v>8</v>
      </c>
      <c r="H174" s="55" t="s">
        <v>9</v>
      </c>
    </row>
    <row r="175" spans="2:8" x14ac:dyDescent="0.25">
      <c r="B175" s="56" t="s">
        <v>43</v>
      </c>
      <c r="C175" s="56">
        <f>SUMIF($B$4:$B$28,$B175,$C$4:$C$28)</f>
        <v>0</v>
      </c>
      <c r="D175" s="56">
        <f>SUMIF($B$4:$B$28,$B175,$D$4:$D$28)</f>
        <v>0</v>
      </c>
      <c r="E175" s="56">
        <f>SUMIF($B$4:$B$28,$B175,$E$4:$E$28)</f>
        <v>0</v>
      </c>
      <c r="F175" s="56">
        <f>SUMIF($B$4:$B$28,$B175,$F$4:$F$28)</f>
        <v>0</v>
      </c>
      <c r="G175" s="56">
        <f>SUMIF($B$4:$B$28,$B175,$G$4:$G$28)</f>
        <v>0</v>
      </c>
      <c r="H175" s="56">
        <f>SUMIF($B$4:$B$28,$B175,$H$4:$H$28)</f>
        <v>0</v>
      </c>
    </row>
    <row r="176" spans="2:8" x14ac:dyDescent="0.25">
      <c r="B176" s="56" t="s">
        <v>76</v>
      </c>
      <c r="C176" s="56">
        <f t="shared" ref="C176:C179" si="30">SUMIF($B$4:$B$28,$B176,$C$4:$C$28)</f>
        <v>0</v>
      </c>
      <c r="D176" s="56">
        <f t="shared" ref="D176:D179" si="31">SUMIF($B$4:$B$28,$B176,$D$4:$D$28)</f>
        <v>0</v>
      </c>
      <c r="E176" s="56">
        <f t="shared" ref="E176:E179" si="32">SUMIF($B$4:$B$28,$B176,$E$4:$E$28)</f>
        <v>0</v>
      </c>
      <c r="F176" s="56">
        <f t="shared" ref="F176:F179" si="33">SUMIF($B$4:$B$28,$B176,$F$4:$F$28)</f>
        <v>0</v>
      </c>
      <c r="G176" s="56">
        <f>SUMIF($B$4:$B$28,$B176,$G$4:$G$28)</f>
        <v>0</v>
      </c>
      <c r="H176" s="56">
        <f t="shared" ref="H176:H179" si="34">SUMIF($B$4:$B$28,$B176,$H$4:$H$28)</f>
        <v>0</v>
      </c>
    </row>
    <row r="177" spans="2:8" x14ac:dyDescent="0.25">
      <c r="B177" s="56" t="s">
        <v>190</v>
      </c>
      <c r="C177" s="56">
        <f t="shared" si="30"/>
        <v>0</v>
      </c>
      <c r="D177" s="56">
        <f t="shared" si="31"/>
        <v>0</v>
      </c>
      <c r="E177" s="56">
        <f t="shared" si="32"/>
        <v>0</v>
      </c>
      <c r="F177" s="56">
        <f t="shared" si="33"/>
        <v>0</v>
      </c>
      <c r="G177" s="56">
        <f t="shared" ref="G177:G179" si="35">SUMIF($B$4:$B$28,$B177,$G$4:$G$28)</f>
        <v>0</v>
      </c>
      <c r="H177" s="56">
        <f t="shared" si="34"/>
        <v>0</v>
      </c>
    </row>
    <row r="178" spans="2:8" x14ac:dyDescent="0.25">
      <c r="B178" s="56" t="s">
        <v>192</v>
      </c>
      <c r="C178" s="56">
        <f t="shared" si="30"/>
        <v>0</v>
      </c>
      <c r="D178" s="56">
        <f t="shared" si="31"/>
        <v>0</v>
      </c>
      <c r="E178" s="56">
        <f t="shared" si="32"/>
        <v>0</v>
      </c>
      <c r="F178" s="56">
        <f t="shared" si="33"/>
        <v>0</v>
      </c>
      <c r="G178" s="56">
        <f t="shared" si="35"/>
        <v>0</v>
      </c>
      <c r="H178" s="56">
        <f t="shared" si="34"/>
        <v>0</v>
      </c>
    </row>
    <row r="179" spans="2:8" x14ac:dyDescent="0.25">
      <c r="B179" s="56" t="s">
        <v>180</v>
      </c>
      <c r="C179" s="56">
        <f t="shared" si="30"/>
        <v>0</v>
      </c>
      <c r="D179" s="56">
        <f t="shared" si="31"/>
        <v>0</v>
      </c>
      <c r="E179" s="56">
        <f t="shared" si="32"/>
        <v>0</v>
      </c>
      <c r="F179" s="56">
        <f t="shared" si="33"/>
        <v>0</v>
      </c>
      <c r="G179" s="56">
        <f t="shared" si="35"/>
        <v>0</v>
      </c>
      <c r="H179" s="56">
        <f t="shared" si="34"/>
        <v>0</v>
      </c>
    </row>
  </sheetData>
  <pageMargins left="0.39370078740157483" right="0.39370078740157483" top="0.78740157480314965" bottom="0.78740157480314965" header="0.31496062992125984" footer="0.31496062992125984"/>
  <pageSetup paperSize="9" scale="87" orientation="landscape" r:id="rId1"/>
  <headerFooter>
    <oddHeader>&amp;R&amp;G</oddHeader>
  </headerFooter>
  <rowBreaks count="4" manualBreakCount="4">
    <brk id="29" max="17" man="1"/>
    <brk id="65" max="16383" man="1"/>
    <brk id="99" max="16383" man="1"/>
    <brk id="133" max="16383" man="1"/>
  </rowBreaks>
  <colBreaks count="2" manualBreakCount="2">
    <brk id="8" max="1048575" man="1"/>
    <brk id="11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51</vt:i4>
      </vt:variant>
    </vt:vector>
  </HeadingPairs>
  <TitlesOfParts>
    <vt:vector size="54" baseType="lpstr">
      <vt:lpstr>Info</vt:lpstr>
      <vt:lpstr>Dateneingabe</vt:lpstr>
      <vt:lpstr>Datenuebersicht</vt:lpstr>
      <vt:lpstr>Dateneingabe!_Hlk34823186</vt:lpstr>
      <vt:lpstr>Info!_Toc150954270</vt:lpstr>
      <vt:lpstr>Info!_Toc150954271</vt:lpstr>
      <vt:lpstr>Dateneingabe!_Toc26883349</vt:lpstr>
      <vt:lpstr>Dateneingabe!_Toc26883351</vt:lpstr>
      <vt:lpstr>Datenuebersicht!_Toc26883351</vt:lpstr>
      <vt:lpstr>Dateneingabe!_Toc26883353</vt:lpstr>
      <vt:lpstr>Datenuebersicht!_Toc26883353</vt:lpstr>
      <vt:lpstr>Dateneingabe!_Toc26883354</vt:lpstr>
      <vt:lpstr>Datenuebersicht!_Toc26883354</vt:lpstr>
      <vt:lpstr>Dateneingabe!_Toc26883355</vt:lpstr>
      <vt:lpstr>Datenuebersicht!_Toc26883355</vt:lpstr>
      <vt:lpstr>Dateneingabe!_Toc26883356</vt:lpstr>
      <vt:lpstr>Dateneingabe!_Toc26883358</vt:lpstr>
      <vt:lpstr>Datenuebersicht!_Toc26883358</vt:lpstr>
      <vt:lpstr>Dateneingabe!_Toc26883359</vt:lpstr>
      <vt:lpstr>Datenuebersicht!_Toc26883359</vt:lpstr>
      <vt:lpstr>Dateneingabe!_Toc26883360</vt:lpstr>
      <vt:lpstr>Datenuebersicht!_Toc26883360</vt:lpstr>
      <vt:lpstr>Dateneingabe!_Toc26883361</vt:lpstr>
      <vt:lpstr>Datenuebersicht!_Toc26883361</vt:lpstr>
      <vt:lpstr>Dateneingabe!_Toc26883362</vt:lpstr>
      <vt:lpstr>Datenuebersicht!_Toc26883362</vt:lpstr>
      <vt:lpstr>Dateneingabe!_Toc35790289</vt:lpstr>
      <vt:lpstr>Dateneingabe!_Toc35790294</vt:lpstr>
      <vt:lpstr>Datenuebersicht!_Toc35790294</vt:lpstr>
      <vt:lpstr>Dateneingabe!_Toc35790296</vt:lpstr>
      <vt:lpstr>Dateneingabe!_Toc35790298</vt:lpstr>
      <vt:lpstr>Datenuebersicht!_Toc35790298</vt:lpstr>
      <vt:lpstr>Dateneingabe!_Toc35790299</vt:lpstr>
      <vt:lpstr>Datenuebersicht!_Toc35790299</vt:lpstr>
      <vt:lpstr>Dateneingabe!_Toc35790300</vt:lpstr>
      <vt:lpstr>Datenuebersicht!_Toc35790300</vt:lpstr>
      <vt:lpstr>Dateneingabe!_Toc35790301</vt:lpstr>
      <vt:lpstr>Datenuebersicht!_Toc35790301</vt:lpstr>
      <vt:lpstr>Dateneingabe!_Toc35790302</vt:lpstr>
      <vt:lpstr>Datenuebersicht!_Toc35790302</vt:lpstr>
      <vt:lpstr>Dateneingabe!_Toc35790303</vt:lpstr>
      <vt:lpstr>Dateneingabe!_Toc35790305</vt:lpstr>
      <vt:lpstr>Datenuebersicht!_Toc35790305</vt:lpstr>
      <vt:lpstr>Dateneingabe!_Toc35790306</vt:lpstr>
      <vt:lpstr>Datenuebersicht!_Toc35790306</vt:lpstr>
      <vt:lpstr>Dateneingabe!_Toc35790307</vt:lpstr>
      <vt:lpstr>Datenuebersicht!_Toc35790307</vt:lpstr>
      <vt:lpstr>Dateneingabe!_Toc35790308</vt:lpstr>
      <vt:lpstr>Datenuebersicht!_Toc35790308</vt:lpstr>
      <vt:lpstr>Dateneingabe!_Toc35790309</vt:lpstr>
      <vt:lpstr>Datenuebersicht!_Toc35790309</vt:lpstr>
      <vt:lpstr>Dateneingabe!_Toc35790313</vt:lpstr>
      <vt:lpstr>Datenuebersicht!_Toc35790313</vt:lpstr>
      <vt:lpstr>Dateneingabe!Drucktitel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Gebhard Moser</dc:creator>
  <cp:lastModifiedBy>Birgit Häusle</cp:lastModifiedBy>
  <cp:lastPrinted>2025-11-03T07:45:54Z</cp:lastPrinted>
  <dcterms:created xsi:type="dcterms:W3CDTF">2025-09-23T14:08:25Z</dcterms:created>
  <dcterms:modified xsi:type="dcterms:W3CDTF">2025-11-03T07:45:57Z</dcterms:modified>
</cp:coreProperties>
</file>